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439B5F41-9933-458F-8460-404F032704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ASS 5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2" i="1" l="1"/>
  <c r="J72" i="1"/>
  <c r="H72" i="1"/>
  <c r="C72" i="1"/>
  <c r="L70" i="1"/>
  <c r="I70" i="1"/>
  <c r="L68" i="1"/>
  <c r="I68" i="1"/>
  <c r="I66" i="1"/>
  <c r="L64" i="1"/>
  <c r="I64" i="1"/>
  <c r="L62" i="1"/>
  <c r="I62" i="1"/>
  <c r="I60" i="1"/>
  <c r="L58" i="1"/>
  <c r="I58" i="1"/>
  <c r="L56" i="1"/>
  <c r="I56" i="1"/>
  <c r="L54" i="1"/>
  <c r="I54" i="1"/>
  <c r="L52" i="1"/>
  <c r="I52" i="1"/>
  <c r="L50" i="1"/>
  <c r="I50" i="1"/>
  <c r="L48" i="1"/>
  <c r="I48" i="1"/>
  <c r="L46" i="1"/>
  <c r="I46" i="1"/>
  <c r="L44" i="1"/>
  <c r="I44" i="1"/>
  <c r="I42" i="1"/>
  <c r="L40" i="1"/>
  <c r="I40" i="1"/>
  <c r="L38" i="1"/>
  <c r="I38" i="1"/>
  <c r="L36" i="1"/>
  <c r="I36" i="1"/>
  <c r="L34" i="1"/>
  <c r="I34" i="1"/>
  <c r="L32" i="1"/>
  <c r="I32" i="1"/>
  <c r="L30" i="1"/>
  <c r="I30" i="1"/>
  <c r="L28" i="1"/>
  <c r="I28" i="1"/>
  <c r="L26" i="1"/>
  <c r="I26" i="1"/>
  <c r="L24" i="1"/>
  <c r="I24" i="1"/>
  <c r="L22" i="1"/>
  <c r="I22" i="1"/>
  <c r="L20" i="1"/>
  <c r="I20" i="1"/>
  <c r="L18" i="1"/>
  <c r="I18" i="1"/>
  <c r="L16" i="1"/>
  <c r="I16" i="1"/>
  <c r="L14" i="1"/>
  <c r="I14" i="1"/>
  <c r="L12" i="1"/>
  <c r="I12" i="1"/>
  <c r="I72" i="1" l="1"/>
</calcChain>
</file>

<file path=xl/sharedStrings.xml><?xml version="1.0" encoding="utf-8"?>
<sst xmlns="http://schemas.openxmlformats.org/spreadsheetml/2006/main" count="100" uniqueCount="100">
  <si>
    <t>विवरण – 5अअः</t>
  </si>
  <si>
    <t>Statement – 5X</t>
  </si>
  <si>
    <t>(₹ करोड़)</t>
  </si>
  <si>
    <t>(₹ Crore)</t>
  </si>
  <si>
    <t>क्र. सं.</t>
  </si>
  <si>
    <t>राज्य</t>
  </si>
  <si>
    <t>परियोजनाओं की संख्या</t>
  </si>
  <si>
    <t>कुल परिव्यय</t>
  </si>
  <si>
    <t>आरआईडीएफ ऋण</t>
  </si>
  <si>
    <t>सरकार का अंशदान</t>
  </si>
  <si>
    <t>संवितरण</t>
  </si>
  <si>
    <t>लक्ष्य का %</t>
  </si>
  <si>
    <t>सिंचाई</t>
  </si>
  <si>
    <t>पुल</t>
  </si>
  <si>
    <t>सड़क</t>
  </si>
  <si>
    <t xml:space="preserve"> Sr. No.</t>
  </si>
  <si>
    <t>State</t>
  </si>
  <si>
    <t>No. of Projects</t>
  </si>
  <si>
    <t>Potential+</t>
  </si>
  <si>
    <t>Total Outlay</t>
  </si>
  <si>
    <t>RIDF Loan</t>
  </si>
  <si>
    <t>Govt. Contribution</t>
  </si>
  <si>
    <t>Disbursement</t>
  </si>
  <si>
    <t>% to Target</t>
  </si>
  <si>
    <t>Irrigation</t>
  </si>
  <si>
    <t>Bridges</t>
  </si>
  <si>
    <t>Roads</t>
  </si>
  <si>
    <t>आंध्र प्रदेश</t>
  </si>
  <si>
    <t>Andhra Pradesh</t>
  </si>
  <si>
    <t>अरुणाचल प्रदेश</t>
  </si>
  <si>
    <t>Arunachal Pradesh</t>
  </si>
  <si>
    <t>असम</t>
  </si>
  <si>
    <t xml:space="preserve">Assam </t>
  </si>
  <si>
    <t xml:space="preserve">बिहार </t>
  </si>
  <si>
    <t>Bihar</t>
  </si>
  <si>
    <t>छत्तीसगढ़</t>
  </si>
  <si>
    <t>Chattisgarh</t>
  </si>
  <si>
    <t>गोवा</t>
  </si>
  <si>
    <t>Goa</t>
  </si>
  <si>
    <t>गुजरात</t>
  </si>
  <si>
    <t>Gujarat</t>
  </si>
  <si>
    <t xml:space="preserve">हरियाणा </t>
  </si>
  <si>
    <t>Haryana</t>
  </si>
  <si>
    <t xml:space="preserve">हिमाचल प्रदेश </t>
  </si>
  <si>
    <t>Himachal Pradesh</t>
  </si>
  <si>
    <t>जम्मू और कश्मीर</t>
  </si>
  <si>
    <t>Jammu &amp; Kashmir</t>
  </si>
  <si>
    <t>झारखंड</t>
  </si>
  <si>
    <t>Jharkhand</t>
  </si>
  <si>
    <t>कर्नाटक</t>
  </si>
  <si>
    <t>Karnataka</t>
  </si>
  <si>
    <t>केरल</t>
  </si>
  <si>
    <t>Kerala</t>
  </si>
  <si>
    <t>मध्य प्रदेश</t>
  </si>
  <si>
    <t>Madhya Pradesh</t>
  </si>
  <si>
    <t>महाराष्ट्र</t>
  </si>
  <si>
    <t>Maharashtra</t>
  </si>
  <si>
    <t>मणिपुर</t>
  </si>
  <si>
    <t>Manipur</t>
  </si>
  <si>
    <t>मेघालय</t>
  </si>
  <si>
    <t>Meghalaya</t>
  </si>
  <si>
    <t>मिज़ोरम</t>
  </si>
  <si>
    <t>Mizoram</t>
  </si>
  <si>
    <t>नागालैंड</t>
  </si>
  <si>
    <t>Nagaland</t>
  </si>
  <si>
    <t>ओडिशा</t>
  </si>
  <si>
    <t>Odisha</t>
  </si>
  <si>
    <t>पुदुचेरी</t>
  </si>
  <si>
    <t>Puducherry</t>
  </si>
  <si>
    <t>पंजाब</t>
  </si>
  <si>
    <t>Punjab</t>
  </si>
  <si>
    <t>राजस्थान</t>
  </si>
  <si>
    <t>Rajasthan</t>
  </si>
  <si>
    <t>सिक्किम</t>
  </si>
  <si>
    <t>Sikkim</t>
  </si>
  <si>
    <t>तमिलनाडु</t>
  </si>
  <si>
    <t>Tamil Nadu</t>
  </si>
  <si>
    <t>तेलंगाणा</t>
  </si>
  <si>
    <t>Telangana</t>
  </si>
  <si>
    <t>त्रिपुरा</t>
  </si>
  <si>
    <t>Tripura</t>
  </si>
  <si>
    <t>उत्तर प्रदेश</t>
  </si>
  <si>
    <t>Uttar Pradesh</t>
  </si>
  <si>
    <t>उत्तराखंड</t>
  </si>
  <si>
    <t>Uttarakhand</t>
  </si>
  <si>
    <t>West Bengal</t>
  </si>
  <si>
    <t>कुल</t>
  </si>
  <si>
    <t>Total</t>
  </si>
  <si>
    <t>+: प्रत्याशित</t>
  </si>
  <si>
    <t>* चरणीकरण के अनुसार, कोई लक्ष्य नहीं दिया गया था, लेकिन राज्यों द्वारा संग्रहण अग्रिम का लाभ उठाया गया था।</t>
  </si>
  <si>
    <t>+: Anticipated</t>
  </si>
  <si>
    <t>*  As per phasing, no target was given but mobilisation advance was availed by States.</t>
  </si>
  <si>
    <t>पश्चिम बंगाल</t>
  </si>
  <si>
    <t>ग्रामीण आधारभूत संरचना विकास निधि (आरआईडीएफ XXIV) के अंतर्गत मंजूर परियोजनाओं का राज्य-वार ब्यौरा - 31 मार्च 2025 को संवितरण की स्थिति - बंद खेप</t>
  </si>
  <si>
    <t>Statewise Details of Projects Sanctioned Under Rural Infrastructure Development Fund (RIDF-XXIV) - Position of Disbursement as on 31 March 2025 - Closed Tranche</t>
  </si>
  <si>
    <t>लक्ष्य 31 मार्च 2025</t>
  </si>
  <si>
    <t>Target 31 March 2025</t>
  </si>
  <si>
    <t>संभाव्यता+</t>
  </si>
  <si>
    <t xml:space="preserve">नोट: सिंचाई के लिए हेक्टेर, ग्रामीण पुल के लिए मी., सड़क के लिए कि.मी. में संभाव्यता इंगित है </t>
  </si>
  <si>
    <t>Note: Potential for irrigation in ha, rural bridges in m, roads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</si>
</sst>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/>
    <xf numFmtId="1" fontId="1" fillId="0" borderId="1" xfId="0" applyNumberFormat="1" applyFont="1" applyBorder="1"/>
    <xf numFmtId="1" fontId="2" fillId="0" borderId="1" xfId="0" applyNumberFormat="1" applyFont="1" applyBorder="1"/>
    <xf numFmtId="1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="115" zoomScaleNormal="115" workbookViewId="0">
      <selection sqref="A1:L1"/>
    </sheetView>
  </sheetViews>
  <sheetFormatPr defaultColWidth="0" defaultRowHeight="14.25" customHeight="1" zeroHeight="1" x14ac:dyDescent="0.2"/>
  <cols>
    <col min="1" max="1" width="8.85546875" style="1" customWidth="1"/>
    <col min="2" max="2" width="20" style="1" bestFit="1" customWidth="1"/>
    <col min="3" max="3" width="22.28515625" style="1" bestFit="1" customWidth="1"/>
    <col min="4" max="4" width="11.28515625" style="1" bestFit="1" customWidth="1"/>
    <col min="5" max="6" width="8.42578125" style="1" bestFit="1" customWidth="1"/>
    <col min="7" max="7" width="15.140625" style="1" customWidth="1"/>
    <col min="8" max="8" width="16.7109375" style="1" customWidth="1"/>
    <col min="9" max="9" width="19.5703125" style="1" bestFit="1" customWidth="1"/>
    <col min="10" max="10" width="25" style="1" customWidth="1"/>
    <col min="11" max="11" width="17" style="1" customWidth="1"/>
    <col min="12" max="12" width="12.140625" style="1" bestFit="1" customWidth="1"/>
    <col min="13" max="16384" width="8.85546875" style="1" hidden="1"/>
  </cols>
  <sheetData>
    <row r="1" spans="1:12" ht="18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6.899999999999999" customHeight="1" x14ac:dyDescent="0.2">
      <c r="A2" s="16" t="s">
        <v>93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2">
      <c r="A4" s="16" t="s">
        <v>94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2" t="s">
        <v>2</v>
      </c>
    </row>
    <row r="6" spans="1:12" x14ac:dyDescent="0.2">
      <c r="A6" s="17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x14ac:dyDescent="0.2">
      <c r="A7" s="3" t="s">
        <v>4</v>
      </c>
      <c r="B7" s="4" t="s">
        <v>5</v>
      </c>
      <c r="C7" s="3" t="s">
        <v>6</v>
      </c>
      <c r="D7" s="13" t="s">
        <v>97</v>
      </c>
      <c r="E7" s="13"/>
      <c r="F7" s="13"/>
      <c r="G7" s="3" t="s">
        <v>7</v>
      </c>
      <c r="H7" s="3" t="s">
        <v>8</v>
      </c>
      <c r="I7" s="3" t="s">
        <v>9</v>
      </c>
      <c r="J7" s="4" t="s">
        <v>95</v>
      </c>
      <c r="K7" s="3" t="s">
        <v>10</v>
      </c>
      <c r="L7" s="3" t="s">
        <v>11</v>
      </c>
    </row>
    <row r="8" spans="1:12" x14ac:dyDescent="0.2">
      <c r="A8" s="5"/>
      <c r="B8" s="5"/>
      <c r="C8" s="5"/>
      <c r="D8" s="6" t="s">
        <v>12</v>
      </c>
      <c r="E8" s="6" t="s">
        <v>13</v>
      </c>
      <c r="F8" s="6" t="s">
        <v>14</v>
      </c>
      <c r="G8" s="6"/>
      <c r="H8" s="6"/>
      <c r="I8" s="6"/>
      <c r="J8" s="7"/>
      <c r="K8" s="6"/>
      <c r="L8" s="3"/>
    </row>
    <row r="9" spans="1:12" x14ac:dyDescent="0.2">
      <c r="A9" s="6" t="s">
        <v>15</v>
      </c>
      <c r="B9" s="6" t="s">
        <v>16</v>
      </c>
      <c r="C9" s="6" t="s">
        <v>17</v>
      </c>
      <c r="D9" s="14" t="s">
        <v>18</v>
      </c>
      <c r="E9" s="14"/>
      <c r="F9" s="14"/>
      <c r="G9" s="6" t="s">
        <v>19</v>
      </c>
      <c r="H9" s="6" t="s">
        <v>20</v>
      </c>
      <c r="I9" s="6" t="s">
        <v>21</v>
      </c>
      <c r="J9" s="12" t="s">
        <v>96</v>
      </c>
      <c r="K9" s="6" t="s">
        <v>22</v>
      </c>
      <c r="L9" s="3" t="s">
        <v>23</v>
      </c>
    </row>
    <row r="10" spans="1:12" x14ac:dyDescent="0.2">
      <c r="A10" s="6"/>
      <c r="B10" s="6"/>
      <c r="C10" s="6"/>
      <c r="D10" s="6" t="s">
        <v>24</v>
      </c>
      <c r="E10" s="6" t="s">
        <v>25</v>
      </c>
      <c r="F10" s="6" t="s">
        <v>26</v>
      </c>
      <c r="G10" s="6"/>
      <c r="H10" s="6"/>
      <c r="I10" s="6"/>
      <c r="J10" s="3"/>
      <c r="K10" s="6"/>
      <c r="L10" s="3"/>
    </row>
    <row r="11" spans="1:12" x14ac:dyDescent="0.2">
      <c r="A11" s="5">
        <v>1</v>
      </c>
      <c r="B11" s="5" t="s">
        <v>27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5"/>
      <c r="B12" s="5" t="s">
        <v>28</v>
      </c>
      <c r="C12" s="5">
        <v>1637</v>
      </c>
      <c r="D12" s="5">
        <v>10527</v>
      </c>
      <c r="E12" s="5">
        <v>0</v>
      </c>
      <c r="F12" s="5">
        <v>1093</v>
      </c>
      <c r="G12" s="5">
        <v>1623</v>
      </c>
      <c r="H12" s="9">
        <v>1295.5</v>
      </c>
      <c r="I12" s="9">
        <f>+G12-H12</f>
        <v>327.5</v>
      </c>
      <c r="J12" s="9">
        <v>1295.5</v>
      </c>
      <c r="K12" s="9">
        <v>1118.4787564000001</v>
      </c>
      <c r="L12" s="9">
        <f>+K12/J12%</f>
        <v>86.335681698186036</v>
      </c>
    </row>
    <row r="13" spans="1:12" x14ac:dyDescent="0.2">
      <c r="A13" s="5">
        <v>2</v>
      </c>
      <c r="B13" s="5" t="s">
        <v>29</v>
      </c>
      <c r="C13" s="5"/>
      <c r="D13" s="5"/>
      <c r="E13" s="5"/>
      <c r="F13" s="5"/>
      <c r="G13" s="5"/>
      <c r="H13" s="9"/>
      <c r="I13" s="5"/>
      <c r="J13" s="9"/>
      <c r="K13" s="11"/>
      <c r="L13" s="5"/>
    </row>
    <row r="14" spans="1:12" x14ac:dyDescent="0.2">
      <c r="A14" s="5"/>
      <c r="B14" s="5" t="s">
        <v>30</v>
      </c>
      <c r="C14" s="5">
        <v>43</v>
      </c>
      <c r="D14" s="5">
        <v>4351</v>
      </c>
      <c r="E14" s="5">
        <v>250</v>
      </c>
      <c r="F14" s="5">
        <v>163</v>
      </c>
      <c r="G14" s="5">
        <v>379</v>
      </c>
      <c r="H14" s="9">
        <v>341.97</v>
      </c>
      <c r="I14" s="9">
        <f>+G14-H14</f>
        <v>37.029999999999973</v>
      </c>
      <c r="J14" s="9">
        <v>341.97</v>
      </c>
      <c r="K14" s="9">
        <v>288.46134999999998</v>
      </c>
      <c r="L14" s="9">
        <f>+K14/J14%</f>
        <v>84.352823347077219</v>
      </c>
    </row>
    <row r="15" spans="1:12" x14ac:dyDescent="0.2">
      <c r="A15" s="5">
        <v>3</v>
      </c>
      <c r="B15" s="5" t="s">
        <v>31</v>
      </c>
      <c r="C15" s="5"/>
      <c r="D15" s="5"/>
      <c r="E15" s="5"/>
      <c r="F15" s="5"/>
      <c r="G15" s="5"/>
      <c r="H15" s="9"/>
      <c r="I15" s="5"/>
      <c r="J15" s="9"/>
      <c r="K15" s="11"/>
      <c r="L15" s="5"/>
    </row>
    <row r="16" spans="1:12" x14ac:dyDescent="0.2">
      <c r="A16" s="5"/>
      <c r="B16" s="5" t="s">
        <v>32</v>
      </c>
      <c r="C16" s="5">
        <v>329</v>
      </c>
      <c r="D16" s="5">
        <v>49929</v>
      </c>
      <c r="E16" s="5">
        <v>11549</v>
      </c>
      <c r="F16" s="5">
        <v>0</v>
      </c>
      <c r="G16" s="5">
        <v>1557</v>
      </c>
      <c r="H16" s="9">
        <v>1397.73</v>
      </c>
      <c r="I16" s="9">
        <f>+G16-H16</f>
        <v>159.26999999999998</v>
      </c>
      <c r="J16" s="9">
        <v>1397.73</v>
      </c>
      <c r="K16" s="9">
        <v>1366.6233800000002</v>
      </c>
      <c r="L16" s="9">
        <f>+K16/J16%</f>
        <v>97.774490066035668</v>
      </c>
    </row>
    <row r="17" spans="1:12" x14ac:dyDescent="0.2">
      <c r="A17" s="5">
        <v>4</v>
      </c>
      <c r="B17" s="5" t="s">
        <v>33</v>
      </c>
      <c r="C17" s="5"/>
      <c r="D17" s="5"/>
      <c r="E17" s="5"/>
      <c r="F17" s="5"/>
      <c r="G17" s="5"/>
      <c r="H17" s="9"/>
      <c r="I17" s="5"/>
      <c r="J17" s="9"/>
      <c r="K17" s="11"/>
      <c r="L17" s="5"/>
    </row>
    <row r="18" spans="1:12" x14ac:dyDescent="0.2">
      <c r="A18" s="5"/>
      <c r="B18" s="5" t="s">
        <v>34</v>
      </c>
      <c r="C18" s="5">
        <v>513</v>
      </c>
      <c r="D18" s="5">
        <v>82168</v>
      </c>
      <c r="E18" s="5">
        <v>326</v>
      </c>
      <c r="F18" s="5">
        <v>751</v>
      </c>
      <c r="G18" s="5">
        <v>2352</v>
      </c>
      <c r="H18" s="9">
        <v>1631.64</v>
      </c>
      <c r="I18" s="9">
        <f>+G18-H18</f>
        <v>720.3599999999999</v>
      </c>
      <c r="J18" s="9">
        <v>1631.64</v>
      </c>
      <c r="K18" s="9">
        <v>1215.7546900000002</v>
      </c>
      <c r="L18" s="9">
        <f>+K18/J18%</f>
        <v>74.511208967664444</v>
      </c>
    </row>
    <row r="19" spans="1:12" x14ac:dyDescent="0.2">
      <c r="A19" s="5">
        <v>5</v>
      </c>
      <c r="B19" s="5" t="s">
        <v>35</v>
      </c>
      <c r="C19" s="5"/>
      <c r="D19" s="5"/>
      <c r="E19" s="5"/>
      <c r="F19" s="5"/>
      <c r="G19" s="5"/>
      <c r="H19" s="9"/>
      <c r="I19" s="5"/>
      <c r="J19" s="9"/>
      <c r="K19" s="11"/>
      <c r="L19" s="5"/>
    </row>
    <row r="20" spans="1:12" x14ac:dyDescent="0.2">
      <c r="A20" s="5"/>
      <c r="B20" s="5" t="s">
        <v>36</v>
      </c>
      <c r="C20" s="5">
        <v>290</v>
      </c>
      <c r="D20" s="5">
        <v>86160</v>
      </c>
      <c r="E20" s="5">
        <v>82</v>
      </c>
      <c r="F20" s="5">
        <v>227</v>
      </c>
      <c r="G20" s="5">
        <v>1430</v>
      </c>
      <c r="H20" s="9">
        <v>1141.4723999999999</v>
      </c>
      <c r="I20" s="9">
        <f>+G20-H20</f>
        <v>288.52760000000012</v>
      </c>
      <c r="J20" s="9">
        <v>1141.4723999999999</v>
      </c>
      <c r="K20" s="9">
        <v>957.48608000000013</v>
      </c>
      <c r="L20" s="9">
        <f>+K20/J20%</f>
        <v>83.881667222089661</v>
      </c>
    </row>
    <row r="21" spans="1:12" x14ac:dyDescent="0.2">
      <c r="A21" s="5">
        <v>6</v>
      </c>
      <c r="B21" s="5" t="s">
        <v>37</v>
      </c>
      <c r="C21" s="5"/>
      <c r="D21" s="5"/>
      <c r="E21" s="5"/>
      <c r="F21" s="5"/>
      <c r="G21" s="5"/>
      <c r="H21" s="9"/>
      <c r="I21" s="5"/>
      <c r="J21" s="9"/>
      <c r="K21" s="11"/>
      <c r="L21" s="5"/>
    </row>
    <row r="22" spans="1:12" x14ac:dyDescent="0.2">
      <c r="A22" s="5"/>
      <c r="B22" s="5" t="s">
        <v>38</v>
      </c>
      <c r="C22" s="5">
        <v>1</v>
      </c>
      <c r="D22" s="5">
        <v>0</v>
      </c>
      <c r="E22" s="5">
        <v>0</v>
      </c>
      <c r="F22" s="5">
        <v>0</v>
      </c>
      <c r="G22" s="5">
        <v>267</v>
      </c>
      <c r="H22" s="9">
        <v>156.47999999999999</v>
      </c>
      <c r="I22" s="9">
        <f>+G22-H22</f>
        <v>110.52000000000001</v>
      </c>
      <c r="J22" s="9">
        <v>156.47999999999999</v>
      </c>
      <c r="K22" s="9">
        <v>60.436000000000007</v>
      </c>
      <c r="L22" s="9">
        <f>+K22/J22%</f>
        <v>38.622188139059311</v>
      </c>
    </row>
    <row r="23" spans="1:12" x14ac:dyDescent="0.2">
      <c r="A23" s="5">
        <v>7</v>
      </c>
      <c r="B23" s="5" t="s">
        <v>39</v>
      </c>
      <c r="C23" s="5"/>
      <c r="D23" s="5"/>
      <c r="E23" s="5"/>
      <c r="F23" s="5"/>
      <c r="G23" s="5"/>
      <c r="H23" s="9"/>
      <c r="I23" s="5"/>
      <c r="J23" s="9"/>
      <c r="K23" s="11"/>
      <c r="L23" s="5"/>
    </row>
    <row r="24" spans="1:12" x14ac:dyDescent="0.2">
      <c r="A24" s="5"/>
      <c r="B24" s="5" t="s">
        <v>40</v>
      </c>
      <c r="C24" s="5">
        <v>3</v>
      </c>
      <c r="D24" s="5">
        <v>79201</v>
      </c>
      <c r="E24" s="5">
        <v>0</v>
      </c>
      <c r="F24" s="5">
        <v>0</v>
      </c>
      <c r="G24" s="5">
        <v>2684</v>
      </c>
      <c r="H24" s="9">
        <v>2423.59</v>
      </c>
      <c r="I24" s="9">
        <f>+G24-H24</f>
        <v>260.40999999999985</v>
      </c>
      <c r="J24" s="9">
        <v>2423.59</v>
      </c>
      <c r="K24" s="9">
        <v>2354.8827800000004</v>
      </c>
      <c r="L24" s="9">
        <f>+K24/J24%</f>
        <v>97.165064222908995</v>
      </c>
    </row>
    <row r="25" spans="1:12" x14ac:dyDescent="0.2">
      <c r="A25" s="5">
        <v>8</v>
      </c>
      <c r="B25" s="5" t="s">
        <v>41</v>
      </c>
      <c r="C25" s="5"/>
      <c r="D25" s="5"/>
      <c r="E25" s="5"/>
      <c r="F25" s="5"/>
      <c r="G25" s="5"/>
      <c r="H25" s="9"/>
      <c r="I25" s="5"/>
      <c r="J25" s="9"/>
      <c r="K25" s="11"/>
      <c r="L25" s="5"/>
    </row>
    <row r="26" spans="1:12" x14ac:dyDescent="0.2">
      <c r="A26" s="5"/>
      <c r="B26" s="5" t="s">
        <v>42</v>
      </c>
      <c r="C26" s="5">
        <v>1405</v>
      </c>
      <c r="D26" s="5">
        <v>63445</v>
      </c>
      <c r="E26" s="5">
        <v>0</v>
      </c>
      <c r="F26" s="5">
        <v>427</v>
      </c>
      <c r="G26" s="5">
        <v>1586</v>
      </c>
      <c r="H26" s="9">
        <v>1299.29</v>
      </c>
      <c r="I26" s="9">
        <f>+G26-H26</f>
        <v>286.71000000000004</v>
      </c>
      <c r="J26" s="9">
        <v>1299.29</v>
      </c>
      <c r="K26" s="9">
        <v>1090.0601000000001</v>
      </c>
      <c r="L26" s="9">
        <f>+K26/J26%</f>
        <v>83.896597372411108</v>
      </c>
    </row>
    <row r="27" spans="1:12" x14ac:dyDescent="0.2">
      <c r="A27" s="5">
        <v>9</v>
      </c>
      <c r="B27" s="5" t="s">
        <v>43</v>
      </c>
      <c r="C27" s="5"/>
      <c r="D27" s="5"/>
      <c r="E27" s="5"/>
      <c r="F27" s="5"/>
      <c r="G27" s="5"/>
      <c r="H27" s="9"/>
      <c r="I27" s="5"/>
      <c r="J27" s="9"/>
      <c r="K27" s="11"/>
      <c r="L27" s="5"/>
    </row>
    <row r="28" spans="1:12" x14ac:dyDescent="0.2">
      <c r="A28" s="5"/>
      <c r="B28" s="5" t="s">
        <v>44</v>
      </c>
      <c r="C28" s="5">
        <v>203</v>
      </c>
      <c r="D28" s="5">
        <v>8372</v>
      </c>
      <c r="E28" s="5">
        <v>531</v>
      </c>
      <c r="F28" s="5">
        <v>565</v>
      </c>
      <c r="G28" s="5">
        <v>631</v>
      </c>
      <c r="H28" s="9">
        <v>539.60749999999996</v>
      </c>
      <c r="I28" s="9">
        <f>+G28-H28</f>
        <v>91.392500000000041</v>
      </c>
      <c r="J28" s="9">
        <v>539.60749999999996</v>
      </c>
      <c r="K28" s="9">
        <v>510.05428979999999</v>
      </c>
      <c r="L28" s="9">
        <f>+K28/J28%</f>
        <v>94.523202475873674</v>
      </c>
    </row>
    <row r="29" spans="1:12" x14ac:dyDescent="0.2">
      <c r="A29" s="5">
        <v>10</v>
      </c>
      <c r="B29" s="5" t="s">
        <v>45</v>
      </c>
      <c r="C29" s="5"/>
      <c r="D29" s="5"/>
      <c r="E29" s="5"/>
      <c r="F29" s="5"/>
      <c r="G29" s="5"/>
      <c r="H29" s="9"/>
      <c r="I29" s="5"/>
      <c r="J29" s="9"/>
      <c r="K29" s="11"/>
      <c r="L29" s="5"/>
    </row>
    <row r="30" spans="1:12" x14ac:dyDescent="0.2">
      <c r="A30" s="5"/>
      <c r="B30" s="5" t="s">
        <v>46</v>
      </c>
      <c r="C30" s="5">
        <v>179</v>
      </c>
      <c r="D30" s="5">
        <v>0</v>
      </c>
      <c r="E30" s="5">
        <v>150</v>
      </c>
      <c r="F30" s="5">
        <v>83</v>
      </c>
      <c r="G30" s="5">
        <v>567</v>
      </c>
      <c r="H30" s="9">
        <v>453.45</v>
      </c>
      <c r="I30" s="9">
        <f>+G30-H30</f>
        <v>113.55000000000001</v>
      </c>
      <c r="J30" s="9">
        <v>453.45</v>
      </c>
      <c r="K30" s="9">
        <v>395.43313000000001</v>
      </c>
      <c r="L30" s="9">
        <f>+K30/J30%</f>
        <v>87.2054537435219</v>
      </c>
    </row>
    <row r="31" spans="1:12" x14ac:dyDescent="0.2">
      <c r="A31" s="5">
        <v>11</v>
      </c>
      <c r="B31" s="5" t="s">
        <v>47</v>
      </c>
      <c r="C31" s="5"/>
      <c r="D31" s="5"/>
      <c r="E31" s="5"/>
      <c r="F31" s="5"/>
      <c r="G31" s="5"/>
      <c r="H31" s="9"/>
      <c r="I31" s="5"/>
      <c r="J31" s="9"/>
      <c r="K31" s="11"/>
      <c r="L31" s="5"/>
    </row>
    <row r="32" spans="1:12" x14ac:dyDescent="0.2">
      <c r="A32" s="5"/>
      <c r="B32" s="5" t="s">
        <v>48</v>
      </c>
      <c r="C32" s="5">
        <v>81</v>
      </c>
      <c r="D32" s="5">
        <v>24459</v>
      </c>
      <c r="E32" s="5">
        <v>6934</v>
      </c>
      <c r="F32" s="5">
        <v>397</v>
      </c>
      <c r="G32" s="5">
        <v>1912</v>
      </c>
      <c r="H32" s="9">
        <v>1509.49</v>
      </c>
      <c r="I32" s="9">
        <f>+G32-H32</f>
        <v>402.51</v>
      </c>
      <c r="J32" s="9">
        <v>1509.49</v>
      </c>
      <c r="K32" s="9">
        <v>1311.893315</v>
      </c>
      <c r="L32" s="9">
        <f>+K32/J32%</f>
        <v>86.909705595929751</v>
      </c>
    </row>
    <row r="33" spans="1:12" x14ac:dyDescent="0.2">
      <c r="A33" s="5">
        <v>12</v>
      </c>
      <c r="B33" s="5" t="s">
        <v>49</v>
      </c>
      <c r="C33" s="5"/>
      <c r="D33" s="5"/>
      <c r="E33" s="5"/>
      <c r="F33" s="5"/>
      <c r="G33" s="5"/>
      <c r="H33" s="9"/>
      <c r="I33" s="5"/>
      <c r="J33" s="9"/>
      <c r="K33" s="11"/>
      <c r="L33" s="5"/>
    </row>
    <row r="34" spans="1:12" x14ac:dyDescent="0.2">
      <c r="A34" s="5"/>
      <c r="B34" s="5" t="s">
        <v>50</v>
      </c>
      <c r="C34" s="5">
        <v>962</v>
      </c>
      <c r="D34" s="5">
        <v>1818</v>
      </c>
      <c r="E34" s="5">
        <v>1201</v>
      </c>
      <c r="F34" s="5">
        <v>1435</v>
      </c>
      <c r="G34" s="5">
        <v>888</v>
      </c>
      <c r="H34" s="9">
        <v>788.99899999999991</v>
      </c>
      <c r="I34" s="9">
        <f>+G34-H34</f>
        <v>99.00100000000009</v>
      </c>
      <c r="J34" s="9">
        <v>788.99899999999991</v>
      </c>
      <c r="K34" s="9">
        <v>723.48021999999992</v>
      </c>
      <c r="L34" s="9">
        <f>+K34/J34%</f>
        <v>91.69596159183979</v>
      </c>
    </row>
    <row r="35" spans="1:12" x14ac:dyDescent="0.2">
      <c r="A35" s="5">
        <v>13</v>
      </c>
      <c r="B35" s="5" t="s">
        <v>51</v>
      </c>
      <c r="C35" s="5"/>
      <c r="D35" s="5"/>
      <c r="E35" s="5"/>
      <c r="F35" s="5"/>
      <c r="G35" s="5"/>
      <c r="H35" s="9"/>
      <c r="I35" s="5"/>
      <c r="J35" s="9"/>
      <c r="K35" s="11"/>
      <c r="L35" s="5"/>
    </row>
    <row r="36" spans="1:12" x14ac:dyDescent="0.2">
      <c r="A36" s="5"/>
      <c r="B36" s="5" t="s">
        <v>52</v>
      </c>
      <c r="C36" s="5">
        <v>123</v>
      </c>
      <c r="D36" s="5">
        <v>3998</v>
      </c>
      <c r="E36" s="5">
        <v>250</v>
      </c>
      <c r="F36" s="5">
        <v>476</v>
      </c>
      <c r="G36" s="5">
        <v>895</v>
      </c>
      <c r="H36" s="9">
        <v>726.56000000000006</v>
      </c>
      <c r="I36" s="9">
        <f>+G36-H36</f>
        <v>168.43999999999994</v>
      </c>
      <c r="J36" s="9">
        <v>726.56000000000006</v>
      </c>
      <c r="K36" s="9">
        <v>608.06142000000011</v>
      </c>
      <c r="L36" s="9">
        <f>+K36/J36%</f>
        <v>83.690461902664609</v>
      </c>
    </row>
    <row r="37" spans="1:12" x14ac:dyDescent="0.2">
      <c r="A37" s="5">
        <v>14</v>
      </c>
      <c r="B37" s="5" t="s">
        <v>53</v>
      </c>
      <c r="C37" s="5"/>
      <c r="D37" s="5"/>
      <c r="E37" s="5"/>
      <c r="F37" s="5"/>
      <c r="G37" s="5"/>
      <c r="H37" s="9"/>
      <c r="I37" s="5"/>
      <c r="J37" s="9"/>
      <c r="K37" s="11"/>
      <c r="L37" s="5"/>
    </row>
    <row r="38" spans="1:12" x14ac:dyDescent="0.2">
      <c r="A38" s="5"/>
      <c r="B38" s="5" t="s">
        <v>54</v>
      </c>
      <c r="C38" s="5">
        <v>30</v>
      </c>
      <c r="D38" s="5">
        <v>107000</v>
      </c>
      <c r="E38" s="5">
        <v>5449</v>
      </c>
      <c r="F38" s="5">
        <v>0</v>
      </c>
      <c r="G38" s="5">
        <v>2996</v>
      </c>
      <c r="H38" s="9">
        <v>2236.87</v>
      </c>
      <c r="I38" s="9">
        <f>+G38-H38</f>
        <v>759.13000000000011</v>
      </c>
      <c r="J38" s="9">
        <v>2236.87</v>
      </c>
      <c r="K38" s="9">
        <v>1885.6790999999998</v>
      </c>
      <c r="L38" s="9">
        <f>+K38/J38%</f>
        <v>84.299896730699587</v>
      </c>
    </row>
    <row r="39" spans="1:12" x14ac:dyDescent="0.2">
      <c r="A39" s="5">
        <v>15</v>
      </c>
      <c r="B39" s="5" t="s">
        <v>55</v>
      </c>
      <c r="C39" s="5"/>
      <c r="D39" s="5"/>
      <c r="E39" s="5"/>
      <c r="F39" s="5"/>
      <c r="G39" s="5"/>
      <c r="H39" s="9"/>
      <c r="I39" s="9"/>
      <c r="J39" s="9"/>
      <c r="K39" s="11"/>
      <c r="L39" s="5"/>
    </row>
    <row r="40" spans="1:12" x14ac:dyDescent="0.2">
      <c r="A40" s="5"/>
      <c r="B40" s="5" t="s">
        <v>56</v>
      </c>
      <c r="C40" s="5">
        <v>323</v>
      </c>
      <c r="D40" s="5">
        <v>202984</v>
      </c>
      <c r="E40" s="5">
        <v>8361</v>
      </c>
      <c r="F40" s="5">
        <v>534</v>
      </c>
      <c r="G40" s="5">
        <v>6274</v>
      </c>
      <c r="H40" s="9">
        <v>2161.1837</v>
      </c>
      <c r="I40" s="9">
        <f>+G40-H40</f>
        <v>4112.8163000000004</v>
      </c>
      <c r="J40" s="9">
        <v>2161.1837</v>
      </c>
      <c r="K40" s="9">
        <v>2012.1807999000002</v>
      </c>
      <c r="L40" s="9">
        <f>+K40/J40%</f>
        <v>93.105495840080607</v>
      </c>
    </row>
    <row r="41" spans="1:12" x14ac:dyDescent="0.2">
      <c r="A41" s="5">
        <v>16</v>
      </c>
      <c r="B41" s="5" t="s">
        <v>57</v>
      </c>
      <c r="C41" s="5"/>
      <c r="D41" s="5"/>
      <c r="E41" s="5"/>
      <c r="F41" s="5"/>
      <c r="G41" s="5"/>
      <c r="H41" s="9"/>
      <c r="I41" s="5"/>
      <c r="J41" s="9"/>
      <c r="K41" s="11"/>
      <c r="L41" s="5"/>
    </row>
    <row r="42" spans="1:12" x14ac:dyDescent="0.2">
      <c r="A42" s="5"/>
      <c r="B42" s="5" t="s">
        <v>58</v>
      </c>
      <c r="C42" s="5"/>
      <c r="D42" s="5">
        <v>0</v>
      </c>
      <c r="E42" s="5">
        <v>0</v>
      </c>
      <c r="F42" s="5">
        <v>0</v>
      </c>
      <c r="G42" s="5">
        <v>0</v>
      </c>
      <c r="H42" s="9">
        <v>0</v>
      </c>
      <c r="I42" s="9">
        <f>+G42-H42</f>
        <v>0</v>
      </c>
      <c r="J42" s="9">
        <v>0</v>
      </c>
      <c r="K42" s="9">
        <v>0</v>
      </c>
      <c r="L42" s="9">
        <v>0</v>
      </c>
    </row>
    <row r="43" spans="1:12" x14ac:dyDescent="0.2">
      <c r="A43" s="5">
        <v>17</v>
      </c>
      <c r="B43" s="5" t="s">
        <v>59</v>
      </c>
      <c r="C43" s="5"/>
      <c r="D43" s="5"/>
      <c r="E43" s="5"/>
      <c r="F43" s="5"/>
      <c r="G43" s="5"/>
      <c r="H43" s="9"/>
      <c r="I43" s="5"/>
      <c r="J43" s="9"/>
      <c r="K43" s="9"/>
      <c r="L43" s="5"/>
    </row>
    <row r="44" spans="1:12" x14ac:dyDescent="0.2">
      <c r="A44" s="5"/>
      <c r="B44" s="5" t="s">
        <v>60</v>
      </c>
      <c r="C44" s="5">
        <v>91</v>
      </c>
      <c r="D44" s="5">
        <v>4524</v>
      </c>
      <c r="E44" s="5">
        <v>0</v>
      </c>
      <c r="F44" s="5">
        <v>78</v>
      </c>
      <c r="G44" s="5">
        <v>225</v>
      </c>
      <c r="H44" s="9">
        <v>210.97000000000003</v>
      </c>
      <c r="I44" s="9">
        <f>+G44-H44</f>
        <v>14.029999999999973</v>
      </c>
      <c r="J44" s="9">
        <v>210.97000000000003</v>
      </c>
      <c r="K44" s="9">
        <v>202.70051000000001</v>
      </c>
      <c r="L44" s="9">
        <f>+K44/J44%</f>
        <v>96.080253116556861</v>
      </c>
    </row>
    <row r="45" spans="1:12" x14ac:dyDescent="0.2">
      <c r="A45" s="5">
        <v>18</v>
      </c>
      <c r="B45" s="5" t="s">
        <v>61</v>
      </c>
      <c r="C45" s="5"/>
      <c r="D45" s="5"/>
      <c r="E45" s="5"/>
      <c r="F45" s="5"/>
      <c r="G45" s="5"/>
      <c r="H45" s="9"/>
      <c r="I45" s="5"/>
      <c r="J45" s="9"/>
      <c r="K45" s="9"/>
      <c r="L45" s="5"/>
    </row>
    <row r="46" spans="1:12" x14ac:dyDescent="0.2">
      <c r="A46" s="5"/>
      <c r="B46" s="5" t="s">
        <v>62</v>
      </c>
      <c r="C46" s="5">
        <v>106</v>
      </c>
      <c r="D46" s="5">
        <v>190</v>
      </c>
      <c r="E46" s="5">
        <v>68</v>
      </c>
      <c r="F46" s="5">
        <v>137</v>
      </c>
      <c r="G46" s="5">
        <v>192</v>
      </c>
      <c r="H46" s="9">
        <v>165.48</v>
      </c>
      <c r="I46" s="9">
        <f>+G46-H46</f>
        <v>26.52000000000001</v>
      </c>
      <c r="J46" s="9">
        <v>165.48</v>
      </c>
      <c r="K46" s="9">
        <v>148.168848</v>
      </c>
      <c r="L46" s="9">
        <f>+K46/J46%</f>
        <v>89.538825235678033</v>
      </c>
    </row>
    <row r="47" spans="1:12" x14ac:dyDescent="0.2">
      <c r="A47" s="5">
        <v>19</v>
      </c>
      <c r="B47" s="5" t="s">
        <v>63</v>
      </c>
      <c r="C47" s="5"/>
      <c r="D47" s="5"/>
      <c r="E47" s="5"/>
      <c r="F47" s="5"/>
      <c r="G47" s="5"/>
      <c r="H47" s="9"/>
      <c r="I47" s="5"/>
      <c r="J47" s="9"/>
      <c r="K47" s="9"/>
      <c r="L47" s="5"/>
    </row>
    <row r="48" spans="1:12" x14ac:dyDescent="0.2">
      <c r="A48" s="5"/>
      <c r="B48" s="5" t="s">
        <v>64</v>
      </c>
      <c r="C48" s="5">
        <v>966</v>
      </c>
      <c r="D48" s="5">
        <v>4810</v>
      </c>
      <c r="E48" s="5">
        <v>0</v>
      </c>
      <c r="F48" s="5">
        <v>4</v>
      </c>
      <c r="G48" s="5">
        <v>19</v>
      </c>
      <c r="H48" s="9">
        <v>17.86</v>
      </c>
      <c r="I48" s="9">
        <f>+G48-H48</f>
        <v>1.1400000000000006</v>
      </c>
      <c r="J48" s="9">
        <v>17.86</v>
      </c>
      <c r="K48" s="9">
        <v>17.859200000000001</v>
      </c>
      <c r="L48" s="9">
        <f>+K48/J48%</f>
        <v>99.995520716685348</v>
      </c>
    </row>
    <row r="49" spans="1:12" x14ac:dyDescent="0.2">
      <c r="A49" s="5">
        <v>20</v>
      </c>
      <c r="B49" s="5" t="s">
        <v>65</v>
      </c>
      <c r="C49" s="5"/>
      <c r="D49" s="5"/>
      <c r="E49" s="5"/>
      <c r="F49" s="5"/>
      <c r="G49" s="5"/>
      <c r="H49" s="9"/>
      <c r="I49" s="5"/>
      <c r="J49" s="9"/>
      <c r="K49" s="9"/>
      <c r="L49" s="5"/>
    </row>
    <row r="50" spans="1:12" x14ac:dyDescent="0.2">
      <c r="A50" s="5"/>
      <c r="B50" s="5" t="s">
        <v>66</v>
      </c>
      <c r="C50" s="5">
        <v>12010</v>
      </c>
      <c r="D50" s="5">
        <v>417359</v>
      </c>
      <c r="E50" s="5">
        <v>3964</v>
      </c>
      <c r="F50" s="5">
        <v>857</v>
      </c>
      <c r="G50" s="5">
        <v>2949</v>
      </c>
      <c r="H50" s="9">
        <v>2474.27</v>
      </c>
      <c r="I50" s="9">
        <f>+G50-H50</f>
        <v>474.73</v>
      </c>
      <c r="J50" s="9">
        <v>2474.27</v>
      </c>
      <c r="K50" s="9">
        <v>2129.2577700000002</v>
      </c>
      <c r="L50" s="9">
        <f>+K50/J50%</f>
        <v>86.055999143181637</v>
      </c>
    </row>
    <row r="51" spans="1:12" x14ac:dyDescent="0.2">
      <c r="A51" s="5">
        <v>21</v>
      </c>
      <c r="B51" s="5" t="s">
        <v>67</v>
      </c>
      <c r="C51" s="5"/>
      <c r="D51" s="5"/>
      <c r="E51" s="5"/>
      <c r="F51" s="5"/>
      <c r="G51" s="5"/>
      <c r="H51" s="9"/>
      <c r="I51" s="5"/>
      <c r="J51" s="9"/>
      <c r="K51" s="9"/>
      <c r="L51" s="5"/>
    </row>
    <row r="52" spans="1:12" x14ac:dyDescent="0.2">
      <c r="A52" s="5"/>
      <c r="B52" s="5" t="s">
        <v>68</v>
      </c>
      <c r="C52" s="5">
        <v>3</v>
      </c>
      <c r="D52" s="5">
        <v>3430</v>
      </c>
      <c r="E52" s="5">
        <v>0</v>
      </c>
      <c r="F52" s="5">
        <v>3</v>
      </c>
      <c r="G52" s="5">
        <v>20</v>
      </c>
      <c r="H52" s="9">
        <v>18.04</v>
      </c>
      <c r="I52" s="9">
        <f>+G52-H52</f>
        <v>1.9600000000000009</v>
      </c>
      <c r="J52" s="9">
        <v>18.04</v>
      </c>
      <c r="K52" s="9">
        <v>2.69</v>
      </c>
      <c r="L52" s="9">
        <f>+K52/J52%</f>
        <v>14.91130820399113</v>
      </c>
    </row>
    <row r="53" spans="1:12" x14ac:dyDescent="0.2">
      <c r="A53" s="5">
        <v>22</v>
      </c>
      <c r="B53" s="5" t="s">
        <v>69</v>
      </c>
      <c r="C53" s="5"/>
      <c r="D53" s="5"/>
      <c r="E53" s="5"/>
      <c r="F53" s="5"/>
      <c r="G53" s="5"/>
      <c r="H53" s="9"/>
      <c r="I53" s="5"/>
      <c r="J53" s="9"/>
      <c r="K53" s="9"/>
      <c r="L53" s="5"/>
    </row>
    <row r="54" spans="1:12" x14ac:dyDescent="0.2">
      <c r="A54" s="5"/>
      <c r="B54" s="5" t="s">
        <v>70</v>
      </c>
      <c r="C54" s="5">
        <v>86</v>
      </c>
      <c r="D54" s="5">
        <v>73998</v>
      </c>
      <c r="E54" s="5">
        <v>346</v>
      </c>
      <c r="F54" s="5">
        <v>497</v>
      </c>
      <c r="G54" s="5">
        <v>695</v>
      </c>
      <c r="H54" s="9">
        <v>473.7056</v>
      </c>
      <c r="I54" s="9">
        <f>+G54-H54</f>
        <v>221.2944</v>
      </c>
      <c r="J54" s="9">
        <v>473.7056</v>
      </c>
      <c r="K54" s="9">
        <v>420.68059999999997</v>
      </c>
      <c r="L54" s="9">
        <f>+K54/J54%</f>
        <v>88.806338789324002</v>
      </c>
    </row>
    <row r="55" spans="1:12" x14ac:dyDescent="0.2">
      <c r="A55" s="5">
        <v>23</v>
      </c>
      <c r="B55" s="5" t="s">
        <v>71</v>
      </c>
      <c r="C55" s="5"/>
      <c r="D55" s="5"/>
      <c r="E55" s="5"/>
      <c r="F55" s="5"/>
      <c r="G55" s="5"/>
      <c r="H55" s="9"/>
      <c r="I55" s="5"/>
      <c r="J55" s="9"/>
      <c r="K55" s="9"/>
      <c r="L55" s="5"/>
    </row>
    <row r="56" spans="1:12" x14ac:dyDescent="0.2">
      <c r="A56" s="5"/>
      <c r="B56" s="5" t="s">
        <v>72</v>
      </c>
      <c r="C56" s="5">
        <v>3089</v>
      </c>
      <c r="D56" s="5">
        <v>2963</v>
      </c>
      <c r="E56" s="5">
        <v>0</v>
      </c>
      <c r="F56" s="5">
        <v>5496</v>
      </c>
      <c r="G56" s="5">
        <v>2547</v>
      </c>
      <c r="H56" s="9">
        <v>1683.5585000000003</v>
      </c>
      <c r="I56" s="9">
        <f>+G56-H56</f>
        <v>863.44149999999968</v>
      </c>
      <c r="J56" s="9">
        <v>1683.5585000000003</v>
      </c>
      <c r="K56" s="9">
        <v>1538.2144000000001</v>
      </c>
      <c r="L56" s="9">
        <f>+K56/J56%</f>
        <v>91.366851820117915</v>
      </c>
    </row>
    <row r="57" spans="1:12" x14ac:dyDescent="0.2">
      <c r="A57" s="5">
        <v>24</v>
      </c>
      <c r="B57" s="5" t="s">
        <v>73</v>
      </c>
      <c r="C57" s="5"/>
      <c r="D57" s="5"/>
      <c r="E57" s="5"/>
      <c r="F57" s="5"/>
      <c r="G57" s="5"/>
      <c r="H57" s="9"/>
      <c r="I57" s="5"/>
      <c r="J57" s="9"/>
      <c r="K57" s="9"/>
      <c r="L57" s="5"/>
    </row>
    <row r="58" spans="1:12" x14ac:dyDescent="0.2">
      <c r="A58" s="5"/>
      <c r="B58" s="5" t="s">
        <v>74</v>
      </c>
      <c r="C58" s="5">
        <v>63</v>
      </c>
      <c r="D58" s="5">
        <v>0</v>
      </c>
      <c r="E58" s="5">
        <v>0</v>
      </c>
      <c r="F58" s="5">
        <v>430</v>
      </c>
      <c r="G58" s="5">
        <v>41</v>
      </c>
      <c r="H58" s="9">
        <v>36.730000000000004</v>
      </c>
      <c r="I58" s="9">
        <f>+G58-H58</f>
        <v>4.269999999999996</v>
      </c>
      <c r="J58" s="9">
        <v>36.730000000000004</v>
      </c>
      <c r="K58" s="9">
        <v>36.725200000000001</v>
      </c>
      <c r="L58" s="9">
        <f>+K58/J58%</f>
        <v>99.986931663490338</v>
      </c>
    </row>
    <row r="59" spans="1:12" x14ac:dyDescent="0.2">
      <c r="A59" s="5">
        <v>25</v>
      </c>
      <c r="B59" s="5" t="s">
        <v>75</v>
      </c>
      <c r="C59" s="5"/>
      <c r="D59" s="5"/>
      <c r="E59" s="5"/>
      <c r="F59" s="5"/>
      <c r="G59" s="5"/>
      <c r="H59" s="9"/>
      <c r="I59" s="5"/>
      <c r="J59" s="9"/>
      <c r="K59" s="9"/>
      <c r="L59" s="5"/>
    </row>
    <row r="60" spans="1:12" x14ac:dyDescent="0.2">
      <c r="A60" s="5"/>
      <c r="B60" s="5" t="s">
        <v>76</v>
      </c>
      <c r="C60" s="5">
        <v>1183</v>
      </c>
      <c r="D60" s="5">
        <v>93395</v>
      </c>
      <c r="E60" s="5">
        <v>5310</v>
      </c>
      <c r="F60" s="5">
        <v>1155</v>
      </c>
      <c r="G60" s="5">
        <v>2546</v>
      </c>
      <c r="H60" s="9">
        <v>2184.8775000000001</v>
      </c>
      <c r="I60" s="9">
        <f>+G60-H60</f>
        <v>361.12249999999995</v>
      </c>
      <c r="J60" s="9">
        <v>2184.8775000000001</v>
      </c>
      <c r="K60" s="9">
        <v>2125.0184673000003</v>
      </c>
      <c r="L60" s="5">
        <v>95</v>
      </c>
    </row>
    <row r="61" spans="1:12" x14ac:dyDescent="0.2">
      <c r="A61" s="5">
        <v>26</v>
      </c>
      <c r="B61" s="5" t="s">
        <v>77</v>
      </c>
      <c r="C61" s="5"/>
      <c r="D61" s="5"/>
      <c r="E61" s="5"/>
      <c r="F61" s="5"/>
      <c r="G61" s="5"/>
      <c r="H61" s="9"/>
      <c r="I61" s="5"/>
      <c r="J61" s="9"/>
      <c r="K61" s="9"/>
      <c r="L61" s="5"/>
    </row>
    <row r="62" spans="1:12" x14ac:dyDescent="0.2">
      <c r="A62" s="5"/>
      <c r="B62" s="5" t="s">
        <v>78</v>
      </c>
      <c r="C62" s="5">
        <v>123</v>
      </c>
      <c r="D62" s="5">
        <v>0</v>
      </c>
      <c r="E62" s="5">
        <v>0</v>
      </c>
      <c r="F62" s="5">
        <v>0</v>
      </c>
      <c r="G62" s="5">
        <v>1769</v>
      </c>
      <c r="H62" s="9">
        <v>1325.03</v>
      </c>
      <c r="I62" s="9">
        <f>+G62-H62</f>
        <v>443.97</v>
      </c>
      <c r="J62" s="9">
        <v>1325.03</v>
      </c>
      <c r="K62" s="9">
        <v>1133.9386729999999</v>
      </c>
      <c r="L62" s="9">
        <f>+K62/J62%</f>
        <v>85.578339584764109</v>
      </c>
    </row>
    <row r="63" spans="1:12" x14ac:dyDescent="0.2">
      <c r="A63" s="5">
        <v>27</v>
      </c>
      <c r="B63" s="5" t="s">
        <v>79</v>
      </c>
      <c r="C63" s="5"/>
      <c r="D63" s="5"/>
      <c r="E63" s="5"/>
      <c r="F63" s="5"/>
      <c r="G63" s="5"/>
      <c r="H63" s="9"/>
      <c r="I63" s="5"/>
      <c r="J63" s="9"/>
      <c r="K63" s="9"/>
      <c r="L63" s="5"/>
    </row>
    <row r="64" spans="1:12" x14ac:dyDescent="0.2">
      <c r="A64" s="5"/>
      <c r="B64" s="5" t="s">
        <v>80</v>
      </c>
      <c r="C64" s="5">
        <v>219</v>
      </c>
      <c r="D64" s="5">
        <v>595</v>
      </c>
      <c r="E64" s="5">
        <v>661</v>
      </c>
      <c r="F64" s="5">
        <v>344</v>
      </c>
      <c r="G64" s="5">
        <v>206</v>
      </c>
      <c r="H64" s="9">
        <v>152.22</v>
      </c>
      <c r="I64" s="9">
        <f>+G64-H64</f>
        <v>53.78</v>
      </c>
      <c r="J64" s="9">
        <v>152.22</v>
      </c>
      <c r="K64" s="9">
        <v>148.88296</v>
      </c>
      <c r="L64" s="9">
        <f>+K64/J64%</f>
        <v>97.807751937984492</v>
      </c>
    </row>
    <row r="65" spans="1:12" x14ac:dyDescent="0.2">
      <c r="A65" s="5">
        <v>28</v>
      </c>
      <c r="B65" s="5" t="s">
        <v>81</v>
      </c>
      <c r="C65" s="5"/>
      <c r="D65" s="5"/>
      <c r="E65" s="5"/>
      <c r="F65" s="5"/>
      <c r="G65" s="5"/>
      <c r="H65" s="9"/>
      <c r="I65" s="5"/>
      <c r="J65" s="9"/>
      <c r="K65" s="9"/>
      <c r="L65" s="5"/>
    </row>
    <row r="66" spans="1:12" x14ac:dyDescent="0.2">
      <c r="A66" s="5"/>
      <c r="B66" s="5" t="s">
        <v>82</v>
      </c>
      <c r="C66" s="5">
        <v>1908</v>
      </c>
      <c r="D66" s="5">
        <v>64276</v>
      </c>
      <c r="E66" s="5">
        <v>3989</v>
      </c>
      <c r="F66" s="5">
        <v>1456</v>
      </c>
      <c r="G66" s="5">
        <v>2111</v>
      </c>
      <c r="H66" s="9">
        <v>1609.6482000000001</v>
      </c>
      <c r="I66" s="9">
        <f>+G66-H66</f>
        <v>501.35179999999991</v>
      </c>
      <c r="J66" s="9">
        <v>1609.6482000000001</v>
      </c>
      <c r="K66" s="9">
        <v>1545.5802000000001</v>
      </c>
      <c r="L66" s="5">
        <v>96</v>
      </c>
    </row>
    <row r="67" spans="1:12" x14ac:dyDescent="0.2">
      <c r="A67" s="5">
        <v>29</v>
      </c>
      <c r="B67" s="5" t="s">
        <v>83</v>
      </c>
      <c r="C67" s="5"/>
      <c r="D67" s="5"/>
      <c r="E67" s="5"/>
      <c r="F67" s="5"/>
      <c r="G67" s="5"/>
      <c r="H67" s="9"/>
      <c r="I67" s="5"/>
      <c r="J67" s="9"/>
      <c r="K67" s="9"/>
      <c r="L67" s="9"/>
    </row>
    <row r="68" spans="1:12" x14ac:dyDescent="0.2">
      <c r="A68" s="5"/>
      <c r="B68" s="5" t="s">
        <v>84</v>
      </c>
      <c r="C68" s="5">
        <v>402</v>
      </c>
      <c r="D68" s="5">
        <v>7123</v>
      </c>
      <c r="E68" s="5">
        <v>1769</v>
      </c>
      <c r="F68" s="5">
        <v>648</v>
      </c>
      <c r="G68" s="5">
        <v>897</v>
      </c>
      <c r="H68" s="9">
        <v>671.18999999999994</v>
      </c>
      <c r="I68" s="9">
        <f>+G68-H68</f>
        <v>225.81000000000006</v>
      </c>
      <c r="J68" s="9">
        <v>671.18999999999994</v>
      </c>
      <c r="K68" s="9">
        <v>598.74542999999994</v>
      </c>
      <c r="L68" s="9">
        <f>+K68/J68%</f>
        <v>89.206548071335988</v>
      </c>
    </row>
    <row r="69" spans="1:12" x14ac:dyDescent="0.2">
      <c r="A69" s="5">
        <v>30</v>
      </c>
      <c r="B69" s="5" t="s">
        <v>92</v>
      </c>
      <c r="C69" s="5"/>
      <c r="D69" s="5"/>
      <c r="E69" s="5"/>
      <c r="F69" s="5"/>
      <c r="G69" s="5"/>
      <c r="H69" s="9"/>
      <c r="I69" s="5"/>
      <c r="J69" s="9"/>
      <c r="K69" s="9"/>
      <c r="L69" s="5"/>
    </row>
    <row r="70" spans="1:12" x14ac:dyDescent="0.2">
      <c r="A70" s="5"/>
      <c r="B70" s="5" t="s">
        <v>85</v>
      </c>
      <c r="C70" s="5">
        <v>290</v>
      </c>
      <c r="D70" s="5">
        <v>24055</v>
      </c>
      <c r="E70" s="5">
        <v>200</v>
      </c>
      <c r="F70" s="5">
        <v>450</v>
      </c>
      <c r="G70" s="5">
        <v>1417</v>
      </c>
      <c r="H70" s="9">
        <v>1263.3799999999999</v>
      </c>
      <c r="I70" s="9">
        <f>+G70-H70</f>
        <v>153.62000000000012</v>
      </c>
      <c r="J70" s="9">
        <v>1263.3799999999999</v>
      </c>
      <c r="K70" s="9">
        <v>981.44241</v>
      </c>
      <c r="L70" s="9">
        <f>+K70/J70%</f>
        <v>77.683864712121462</v>
      </c>
    </row>
    <row r="71" spans="1:12" x14ac:dyDescent="0.2">
      <c r="A71" s="5"/>
      <c r="B71" s="8" t="s">
        <v>86</v>
      </c>
      <c r="C71" s="8"/>
      <c r="D71" s="8"/>
      <c r="E71" s="8"/>
      <c r="F71" s="8"/>
      <c r="G71" s="8"/>
      <c r="H71" s="8"/>
      <c r="I71" s="8"/>
      <c r="J71" s="10"/>
      <c r="K71" s="8"/>
      <c r="L71" s="8"/>
    </row>
    <row r="72" spans="1:12" x14ac:dyDescent="0.2">
      <c r="A72" s="5"/>
      <c r="B72" s="8" t="s">
        <v>87</v>
      </c>
      <c r="C72" s="10">
        <f>SUM(C12:C70)</f>
        <v>26661</v>
      </c>
      <c r="D72" s="8">
        <v>1421130</v>
      </c>
      <c r="E72" s="8">
        <v>51390</v>
      </c>
      <c r="F72" s="8">
        <v>17706</v>
      </c>
      <c r="G72" s="8">
        <v>41675</v>
      </c>
      <c r="H72" s="10">
        <f>SUM(H12:H70)</f>
        <v>30390.792400000002</v>
      </c>
      <c r="I72" s="10">
        <f>SUM(I12:I70)</f>
        <v>11284.2076</v>
      </c>
      <c r="J72" s="10">
        <f>SUM(J12:J70)</f>
        <v>30390.792400000002</v>
      </c>
      <c r="K72" s="10">
        <f>SUM(K12:K70)</f>
        <v>26928.870079399996</v>
      </c>
      <c r="L72" s="8">
        <v>89</v>
      </c>
    </row>
    <row r="73" spans="1:12" ht="15.6" customHeight="1" x14ac:dyDescent="0.2">
      <c r="A73" s="1" t="s">
        <v>98</v>
      </c>
    </row>
    <row r="74" spans="1:12" ht="15.6" customHeight="1" x14ac:dyDescent="0.2">
      <c r="A74" s="1" t="s">
        <v>88</v>
      </c>
    </row>
    <row r="75" spans="1:12" ht="16.899999999999999" customHeight="1" x14ac:dyDescent="0.2">
      <c r="A75" s="1" t="s">
        <v>89</v>
      </c>
    </row>
    <row r="76" spans="1:12" x14ac:dyDescent="0.2">
      <c r="A76" s="1" t="s">
        <v>99</v>
      </c>
    </row>
    <row r="77" spans="1:12" x14ac:dyDescent="0.2">
      <c r="A77" s="1" t="s">
        <v>90</v>
      </c>
    </row>
    <row r="78" spans="1:12" x14ac:dyDescent="0.2">
      <c r="A78" s="1" t="s">
        <v>91</v>
      </c>
    </row>
    <row r="79" spans="1:12" hidden="1" x14ac:dyDescent="0.2"/>
    <row r="80" spans="1:12" hidden="1" x14ac:dyDescent="0.2"/>
    <row r="81" hidden="1" x14ac:dyDescent="0.2"/>
  </sheetData>
  <mergeCells count="8">
    <mergeCell ref="D7:F7"/>
    <mergeCell ref="D9:F9"/>
    <mergeCell ref="A1:L1"/>
    <mergeCell ref="A2:L2"/>
    <mergeCell ref="A3:L3"/>
    <mergeCell ref="A4:L4"/>
    <mergeCell ref="A5:K5"/>
    <mergeCell ref="A6:L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982f57-a52b-43b6-a04a-94a83366d2c3" xsi:nil="true"/>
    <_ip_UnifiedCompliancePolicyProperties xmlns="http://schemas.microsoft.com/sharepoint/v3" xsi:nil="true"/>
    <lcf76f155ced4ddcb4097134ff3c332f xmlns="6dec2435-3205-4ddc-83cb-370b3a592d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BF7FA1B99E8B4387652C3CE916AC49" ma:contentTypeVersion="20" ma:contentTypeDescription="Create a new document." ma:contentTypeScope="" ma:versionID="0864c94b270b9a136407d4497d395559">
  <xsd:schema xmlns:xsd="http://www.w3.org/2001/XMLSchema" xmlns:xs="http://www.w3.org/2001/XMLSchema" xmlns:p="http://schemas.microsoft.com/office/2006/metadata/properties" xmlns:ns1="http://schemas.microsoft.com/sharepoint/v3" xmlns:ns2="6dec2435-3205-4ddc-83cb-370b3a592d14" xmlns:ns3="82982f57-a52b-43b6-a04a-94a83366d2c3" targetNamespace="http://schemas.microsoft.com/office/2006/metadata/properties" ma:root="true" ma:fieldsID="dc806eda787539fcbb22414b9dbde912" ns1:_="" ns2:_="" ns3:_="">
    <xsd:import namespace="http://schemas.microsoft.com/sharepoint/v3"/>
    <xsd:import namespace="6dec2435-3205-4ddc-83cb-370b3a592d14"/>
    <xsd:import namespace="82982f57-a52b-43b6-a04a-94a83366d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c2435-3205-4ddc-83cb-370b3a592d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9fc06b0-d796-4345-b928-8ab44bcf30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82f57-a52b-43b6-a04a-94a83366d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21cd8e-1618-4832-a6e5-37ab6472b06c}" ma:internalName="TaxCatchAll" ma:showField="CatchAllData" ma:web="82982f57-a52b-43b6-a04a-94a83366d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60D05-6C01-4E2D-AC3B-67C7399FCC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F3E9C5-B51D-424C-AE29-81622603F98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2982f57-a52b-43b6-a04a-94a83366d2c3"/>
    <ds:schemaRef ds:uri="6dec2435-3205-4ddc-83cb-370b3a592d14"/>
  </ds:schemaRefs>
</ds:datastoreItem>
</file>

<file path=customXml/itemProps3.xml><?xml version="1.0" encoding="utf-8"?>
<ds:datastoreItem xmlns:ds="http://schemas.openxmlformats.org/officeDocument/2006/customXml" ds:itemID="{FCADBD47-2D7E-4F08-8FEE-5B179CF0B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ec2435-3205-4ddc-83cb-370b3a592d14"/>
    <ds:schemaRef ds:uri="82982f57-a52b-43b6-a04a-94a83366d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6a2fe3f-05b5-450c-a6dd-18121215aa86}" enabled="1" method="Privileged" siteId="{8e65dc63-2925-44dc-9c02-98c3f05069e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5X</vt:lpstr>
    </vt:vector>
  </TitlesOfParts>
  <Company>TeAm DiGiT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Lucid Solutions</cp:lastModifiedBy>
  <dcterms:created xsi:type="dcterms:W3CDTF">2023-10-30T13:16:33Z</dcterms:created>
  <dcterms:modified xsi:type="dcterms:W3CDTF">2025-11-18T10:30:58Z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0x01010084BF7FA1B99E8B4387652C3CE916AC49</vt:lpwstr>
  </property>
</Properties>
</file>