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ASS25 - Data Tables, Final Submission, 18.11.2025\"/>
    </mc:Choice>
  </mc:AlternateContent>
  <xr:revisionPtr revIDLastSave="0" documentId="13_ncr:1_{FF75B9A5-E945-413D-BE7F-0F7AA12BFDEB}" xr6:coauthVersionLast="47" xr6:coauthVersionMax="47" xr10:uidLastSave="{00000000-0000-0000-0000-000000000000}"/>
  <bookViews>
    <workbookView xWindow="-120" yWindow="-120" windowWidth="20730" windowHeight="11160" xr2:uid="{49A00DE0-AA2E-4C76-A481-B23F1A240B03}"/>
  </bookViews>
  <sheets>
    <sheet name="NASS 2" sheetId="1" r:id="rId1"/>
  </sheets>
  <definedNames>
    <definedName name="_xlnm.Print_Titles" localSheetId="0">'NASS 2'!$10:$10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6" i="1" l="1"/>
  <c r="E295" i="1"/>
  <c r="E294" i="1"/>
  <c r="E293" i="1"/>
  <c r="E292" i="1"/>
  <c r="E289" i="1"/>
  <c r="E288" i="1"/>
  <c r="E287" i="1"/>
  <c r="E286" i="1"/>
  <c r="E285" i="1"/>
  <c r="E282" i="1"/>
  <c r="E281" i="1"/>
  <c r="E280" i="1"/>
  <c r="E279" i="1"/>
  <c r="E278" i="1"/>
  <c r="E275" i="1"/>
  <c r="E274" i="1"/>
  <c r="E273" i="1"/>
  <c r="E272" i="1"/>
  <c r="E271" i="1"/>
  <c r="E276" i="1" s="1"/>
  <c r="E268" i="1"/>
  <c r="E267" i="1"/>
  <c r="E266" i="1"/>
  <c r="E265" i="1"/>
  <c r="E264" i="1"/>
  <c r="E261" i="1"/>
  <c r="E260" i="1"/>
  <c r="E259" i="1"/>
  <c r="E258" i="1"/>
  <c r="E257" i="1"/>
  <c r="E262" i="1" s="1"/>
  <c r="E254" i="1"/>
  <c r="E253" i="1"/>
  <c r="E252" i="1"/>
  <c r="E251" i="1"/>
  <c r="E250" i="1"/>
  <c r="E249" i="1"/>
  <c r="E255" i="1" s="1"/>
  <c r="E238" i="1"/>
  <c r="E237" i="1"/>
  <c r="E236" i="1"/>
  <c r="E235" i="1"/>
  <c r="E234" i="1"/>
  <c r="E241" i="1" s="1"/>
  <c r="E231" i="1"/>
  <c r="E230" i="1"/>
  <c r="E229" i="1"/>
  <c r="E228" i="1"/>
  <c r="E242" i="1" s="1"/>
  <c r="E227" i="1"/>
  <c r="E224" i="1"/>
  <c r="E223" i="1"/>
  <c r="E222" i="1"/>
  <c r="E221" i="1"/>
  <c r="E220" i="1"/>
  <c r="E225" i="1" s="1"/>
  <c r="E217" i="1"/>
  <c r="E216" i="1"/>
  <c r="E215" i="1"/>
  <c r="E214" i="1"/>
  <c r="E213" i="1"/>
  <c r="E202" i="1"/>
  <c r="E209" i="1" s="1"/>
  <c r="E201" i="1"/>
  <c r="E200" i="1"/>
  <c r="E199" i="1"/>
  <c r="E198" i="1"/>
  <c r="E195" i="1"/>
  <c r="E194" i="1"/>
  <c r="E193" i="1"/>
  <c r="E192" i="1"/>
  <c r="E191" i="1"/>
  <c r="E188" i="1"/>
  <c r="E187" i="1"/>
  <c r="E186" i="1"/>
  <c r="E185" i="1"/>
  <c r="E184" i="1"/>
  <c r="E181" i="1"/>
  <c r="E180" i="1"/>
  <c r="E179" i="1"/>
  <c r="E178" i="1"/>
  <c r="E177" i="1"/>
  <c r="E182" i="1" s="1"/>
  <c r="E166" i="1"/>
  <c r="E167" i="1" s="1"/>
  <c r="E165" i="1"/>
  <c r="E164" i="1"/>
  <c r="E163" i="1"/>
  <c r="E162" i="1"/>
  <c r="E159" i="1"/>
  <c r="E158" i="1"/>
  <c r="E157" i="1"/>
  <c r="E156" i="1"/>
  <c r="E155" i="1"/>
  <c r="E160" i="1" s="1"/>
  <c r="E152" i="1"/>
  <c r="E151" i="1"/>
  <c r="E150" i="1"/>
  <c r="E171" i="1" s="1"/>
  <c r="E149" i="1"/>
  <c r="E170" i="1" s="1"/>
  <c r="E148" i="1"/>
  <c r="E145" i="1"/>
  <c r="E144" i="1"/>
  <c r="E143" i="1"/>
  <c r="E142" i="1"/>
  <c r="E141" i="1"/>
  <c r="E138" i="1"/>
  <c r="E137" i="1"/>
  <c r="E136" i="1"/>
  <c r="E135" i="1"/>
  <c r="E134" i="1"/>
  <c r="E169" i="1" s="1"/>
  <c r="E123" i="1"/>
  <c r="E122" i="1"/>
  <c r="E121" i="1"/>
  <c r="E120" i="1"/>
  <c r="E119" i="1"/>
  <c r="E116" i="1"/>
  <c r="E115" i="1"/>
  <c r="E114" i="1"/>
  <c r="E113" i="1"/>
  <c r="E112" i="1"/>
  <c r="E109" i="1"/>
  <c r="E108" i="1"/>
  <c r="E107" i="1"/>
  <c r="E106" i="1"/>
  <c r="E105" i="1"/>
  <c r="E102" i="1"/>
  <c r="E101" i="1"/>
  <c r="E100" i="1"/>
  <c r="E99" i="1"/>
  <c r="E98" i="1"/>
  <c r="E95" i="1"/>
  <c r="E94" i="1"/>
  <c r="E93" i="1"/>
  <c r="E92" i="1"/>
  <c r="E96" i="1" s="1"/>
  <c r="E91" i="1"/>
  <c r="E88" i="1"/>
  <c r="E87" i="1"/>
  <c r="E86" i="1"/>
  <c r="E85" i="1"/>
  <c r="E84" i="1"/>
  <c r="E89" i="1" s="1"/>
  <c r="E81" i="1"/>
  <c r="E80" i="1"/>
  <c r="E79" i="1"/>
  <c r="E78" i="1"/>
  <c r="E77" i="1"/>
  <c r="E82" i="1" s="1"/>
  <c r="E74" i="1"/>
  <c r="E73" i="1"/>
  <c r="E72" i="1"/>
  <c r="E71" i="1"/>
  <c r="E70" i="1"/>
  <c r="E59" i="1"/>
  <c r="E58" i="1"/>
  <c r="E57" i="1"/>
  <c r="E56" i="1"/>
  <c r="E55" i="1"/>
  <c r="E52" i="1"/>
  <c r="E51" i="1"/>
  <c r="E50" i="1"/>
  <c r="E49" i="1"/>
  <c r="E48" i="1"/>
  <c r="E45" i="1"/>
  <c r="E44" i="1"/>
  <c r="E43" i="1"/>
  <c r="E42" i="1"/>
  <c r="E41" i="1"/>
  <c r="E38" i="1"/>
  <c r="E37" i="1"/>
  <c r="E36" i="1"/>
  <c r="E35" i="1"/>
  <c r="E34" i="1"/>
  <c r="E31" i="1"/>
  <c r="E30" i="1"/>
  <c r="E29" i="1"/>
  <c r="E28" i="1"/>
  <c r="E27" i="1"/>
  <c r="E32" i="1" s="1"/>
  <c r="E24" i="1"/>
  <c r="E23" i="1"/>
  <c r="E22" i="1"/>
  <c r="E21" i="1"/>
  <c r="E20" i="1"/>
  <c r="E25" i="1" s="1"/>
  <c r="E17" i="1"/>
  <c r="E16" i="1"/>
  <c r="E15" i="1"/>
  <c r="E14" i="1"/>
  <c r="E13" i="1"/>
  <c r="E62" i="1" l="1"/>
  <c r="E63" i="1"/>
  <c r="E117" i="1"/>
  <c r="E139" i="1"/>
  <c r="E64" i="1"/>
  <c r="E126" i="1"/>
  <c r="E196" i="1"/>
  <c r="E244" i="1"/>
  <c r="E290" i="1"/>
  <c r="E46" i="1"/>
  <c r="E65" i="1"/>
  <c r="E245" i="1"/>
  <c r="E311" i="1" s="1"/>
  <c r="E66" i="1"/>
  <c r="E18" i="1"/>
  <c r="E299" i="1"/>
  <c r="E127" i="1"/>
  <c r="E172" i="1"/>
  <c r="E205" i="1"/>
  <c r="E243" i="1"/>
  <c r="E300" i="1"/>
  <c r="E308" i="1" s="1"/>
  <c r="E110" i="1"/>
  <c r="E128" i="1"/>
  <c r="E309" i="1" s="1"/>
  <c r="E173" i="1"/>
  <c r="E206" i="1"/>
  <c r="E239" i="1"/>
  <c r="E301" i="1"/>
  <c r="E53" i="1"/>
  <c r="E75" i="1"/>
  <c r="E129" i="1"/>
  <c r="E153" i="1"/>
  <c r="E207" i="1"/>
  <c r="E302" i="1"/>
  <c r="E39" i="1"/>
  <c r="E130" i="1"/>
  <c r="E189" i="1"/>
  <c r="E208" i="1"/>
  <c r="E310" i="1" s="1"/>
  <c r="E232" i="1"/>
  <c r="E269" i="1"/>
  <c r="E283" i="1"/>
  <c r="E303" i="1"/>
  <c r="E307" i="1"/>
  <c r="E174" i="1"/>
  <c r="E218" i="1"/>
  <c r="E246" i="1" s="1"/>
  <c r="E124" i="1"/>
  <c r="E103" i="1"/>
  <c r="E297" i="1"/>
  <c r="E60" i="1"/>
  <c r="E203" i="1"/>
  <c r="E146" i="1"/>
  <c r="H218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7" i="1"/>
  <c r="G297" i="1"/>
  <c r="F297" i="1"/>
  <c r="H290" i="1"/>
  <c r="G290" i="1"/>
  <c r="F290" i="1"/>
  <c r="H283" i="1"/>
  <c r="G283" i="1"/>
  <c r="F283" i="1"/>
  <c r="H276" i="1"/>
  <c r="G276" i="1"/>
  <c r="F276" i="1"/>
  <c r="H269" i="1"/>
  <c r="G269" i="1"/>
  <c r="F269" i="1"/>
  <c r="H262" i="1"/>
  <c r="G262" i="1"/>
  <c r="F262" i="1"/>
  <c r="H255" i="1"/>
  <c r="G255" i="1"/>
  <c r="F255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39" i="1"/>
  <c r="G239" i="1"/>
  <c r="F239" i="1"/>
  <c r="H232" i="1"/>
  <c r="G232" i="1"/>
  <c r="F232" i="1"/>
  <c r="H225" i="1"/>
  <c r="G225" i="1"/>
  <c r="F225" i="1"/>
  <c r="G218" i="1"/>
  <c r="F218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3" i="1"/>
  <c r="G203" i="1"/>
  <c r="F203" i="1"/>
  <c r="H196" i="1"/>
  <c r="G196" i="1"/>
  <c r="F196" i="1"/>
  <c r="H189" i="1"/>
  <c r="G189" i="1"/>
  <c r="F189" i="1"/>
  <c r="H182" i="1"/>
  <c r="G182" i="1"/>
  <c r="F182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7" i="1"/>
  <c r="G167" i="1"/>
  <c r="F167" i="1"/>
  <c r="H160" i="1"/>
  <c r="G160" i="1"/>
  <c r="F160" i="1"/>
  <c r="H153" i="1"/>
  <c r="G153" i="1"/>
  <c r="F153" i="1"/>
  <c r="H146" i="1"/>
  <c r="G146" i="1"/>
  <c r="F146" i="1"/>
  <c r="H139" i="1"/>
  <c r="G139" i="1"/>
  <c r="F139" i="1"/>
  <c r="G130" i="1"/>
  <c r="F130" i="1"/>
  <c r="G129" i="1"/>
  <c r="F129" i="1"/>
  <c r="G128" i="1"/>
  <c r="F128" i="1"/>
  <c r="G127" i="1"/>
  <c r="F127" i="1"/>
  <c r="G126" i="1"/>
  <c r="F126" i="1"/>
  <c r="H124" i="1"/>
  <c r="G124" i="1"/>
  <c r="F124" i="1"/>
  <c r="H117" i="1"/>
  <c r="G117" i="1"/>
  <c r="F117" i="1"/>
  <c r="H110" i="1"/>
  <c r="G110" i="1"/>
  <c r="F110" i="1"/>
  <c r="H103" i="1"/>
  <c r="G103" i="1"/>
  <c r="F103" i="1"/>
  <c r="H96" i="1"/>
  <c r="G96" i="1"/>
  <c r="F96" i="1"/>
  <c r="H89" i="1"/>
  <c r="G89" i="1"/>
  <c r="F89" i="1"/>
  <c r="H82" i="1"/>
  <c r="G82" i="1"/>
  <c r="F82" i="1"/>
  <c r="H75" i="1"/>
  <c r="G75" i="1"/>
  <c r="F75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0" i="1"/>
  <c r="G60" i="1"/>
  <c r="F60" i="1"/>
  <c r="H53" i="1"/>
  <c r="G53" i="1"/>
  <c r="F53" i="1"/>
  <c r="H46" i="1"/>
  <c r="G46" i="1"/>
  <c r="F46" i="1"/>
  <c r="H39" i="1"/>
  <c r="G39" i="1"/>
  <c r="F39" i="1"/>
  <c r="H32" i="1"/>
  <c r="G32" i="1"/>
  <c r="F32" i="1"/>
  <c r="H25" i="1"/>
  <c r="G25" i="1"/>
  <c r="F25" i="1"/>
  <c r="H18" i="1"/>
  <c r="G18" i="1"/>
  <c r="F18" i="1"/>
  <c r="E210" i="1" l="1"/>
  <c r="E67" i="1"/>
  <c r="E305" i="1"/>
  <c r="H246" i="1"/>
  <c r="H305" i="1"/>
  <c r="E314" i="1"/>
  <c r="E131" i="1"/>
  <c r="F310" i="1"/>
  <c r="H310" i="1"/>
  <c r="F174" i="1"/>
  <c r="H174" i="1"/>
  <c r="G309" i="1"/>
  <c r="F308" i="1"/>
  <c r="G310" i="1"/>
  <c r="F210" i="1"/>
  <c r="H309" i="1"/>
  <c r="G305" i="1"/>
  <c r="F67" i="1"/>
  <c r="H67" i="1"/>
  <c r="G210" i="1"/>
  <c r="G311" i="1"/>
  <c r="H307" i="1"/>
  <c r="F131" i="1"/>
  <c r="H311" i="1"/>
  <c r="G307" i="1"/>
  <c r="G131" i="1"/>
  <c r="G67" i="1"/>
  <c r="H210" i="1"/>
  <c r="G174" i="1"/>
  <c r="F307" i="1"/>
  <c r="F305" i="1"/>
  <c r="F311" i="1"/>
  <c r="G308" i="1"/>
  <c r="H308" i="1"/>
  <c r="F246" i="1"/>
  <c r="G246" i="1"/>
  <c r="F309" i="1"/>
  <c r="G314" i="1" l="1"/>
  <c r="F314" i="1"/>
  <c r="H314" i="1"/>
</calcChain>
</file>

<file path=xl/sharedStrings.xml><?xml version="1.0" encoding="utf-8"?>
<sst xmlns="http://schemas.openxmlformats.org/spreadsheetml/2006/main" count="629" uniqueCount="123">
  <si>
    <t>एजेंसी</t>
  </si>
  <si>
    <t xml:space="preserve">वित्तीय सहायता </t>
  </si>
  <si>
    <t xml:space="preserve">राष्ट्रीय बैंक की प्रतिबद्धता </t>
  </si>
  <si>
    <t xml:space="preserve"> 31 मार्च  2025 तक संचयी संवितरण </t>
  </si>
  <si>
    <t>Agency</t>
  </si>
  <si>
    <t>Financial Assistance</t>
  </si>
  <si>
    <t>National  Bank's Commitment</t>
  </si>
  <si>
    <t>Cumulative disbursement upto 31 March 2025</t>
  </si>
  <si>
    <t xml:space="preserve">उत्तरी  क्षेत्र </t>
  </si>
  <si>
    <t>Northern Region</t>
  </si>
  <si>
    <t>चंडीगढ़ (यूटी)</t>
  </si>
  <si>
    <t xml:space="preserve">वाणिज्य बैंक </t>
  </si>
  <si>
    <t>CBs</t>
  </si>
  <si>
    <t xml:space="preserve">क्षेग्रा बैंक </t>
  </si>
  <si>
    <t>RRBs</t>
  </si>
  <si>
    <t xml:space="preserve">रास बैंक </t>
  </si>
  <si>
    <t>SCBs</t>
  </si>
  <si>
    <t xml:space="preserve">एससीएआरडीबी </t>
  </si>
  <si>
    <t>SCARDBs</t>
  </si>
  <si>
    <t>एनबीएफसि/एमएफआइ/सब्सिडियरी</t>
  </si>
  <si>
    <t>NBFC/MFI/Subsidiaries</t>
  </si>
  <si>
    <t>कुल</t>
  </si>
  <si>
    <t>Total</t>
  </si>
  <si>
    <t xml:space="preserve">दिल्ली </t>
  </si>
  <si>
    <t>Delhi</t>
  </si>
  <si>
    <t xml:space="preserve"> </t>
  </si>
  <si>
    <t xml:space="preserve">हरियाणा </t>
  </si>
  <si>
    <t>Haryana</t>
  </si>
  <si>
    <t xml:space="preserve">हिमाचल प्रदेश </t>
  </si>
  <si>
    <t>Himachal Pradesh</t>
  </si>
  <si>
    <t xml:space="preserve">जम्मू और कश्मीर  </t>
  </si>
  <si>
    <t>Jammu &amp; Kashmir</t>
  </si>
  <si>
    <t xml:space="preserve">पंजाब </t>
  </si>
  <si>
    <t>Punjab</t>
  </si>
  <si>
    <t xml:space="preserve">राजस्थान </t>
  </si>
  <si>
    <t>Rajasthan</t>
  </si>
  <si>
    <t>उत्तरी क्षेत्र</t>
  </si>
  <si>
    <t xml:space="preserve">पूर्वोत्तर क्षेत्र </t>
  </si>
  <si>
    <t>North-Eastern Region</t>
  </si>
  <si>
    <t xml:space="preserve">अरुणाचल प्रदेश </t>
  </si>
  <si>
    <t>Arunachal Pradesh</t>
  </si>
  <si>
    <t>असम</t>
  </si>
  <si>
    <t>Assam</t>
  </si>
  <si>
    <t xml:space="preserve">मणिपुर </t>
  </si>
  <si>
    <t>Manipur</t>
  </si>
  <si>
    <t xml:space="preserve">मेघालय </t>
  </si>
  <si>
    <t>Meghalaya</t>
  </si>
  <si>
    <t xml:space="preserve">मिजोरम </t>
  </si>
  <si>
    <t>Mizoram</t>
  </si>
  <si>
    <t xml:space="preserve">नागालैंड </t>
  </si>
  <si>
    <t>Nagaland</t>
  </si>
  <si>
    <t xml:space="preserve">त्रिपुरा </t>
  </si>
  <si>
    <t>Tripura</t>
  </si>
  <si>
    <t xml:space="preserve">सिक्किम </t>
  </si>
  <si>
    <t>Sikkim</t>
  </si>
  <si>
    <t xml:space="preserve">पूर्वी क्षेत्र </t>
  </si>
  <si>
    <t>Eastern Region</t>
  </si>
  <si>
    <t xml:space="preserve">बिहार </t>
  </si>
  <si>
    <t>Bihar</t>
  </si>
  <si>
    <t xml:space="preserve">झारखंड </t>
  </si>
  <si>
    <t>Jharkhand</t>
  </si>
  <si>
    <t>ओडिशा</t>
  </si>
  <si>
    <t>Odisha</t>
  </si>
  <si>
    <t xml:space="preserve">प बंगाल </t>
  </si>
  <si>
    <t>West Bengal</t>
  </si>
  <si>
    <t xml:space="preserve">अंडमान और निकोबार द्वीपसमूह  </t>
  </si>
  <si>
    <t>Andaman &amp; Nicobar Islds.</t>
  </si>
  <si>
    <t xml:space="preserve">मध्यवर्ती क्षेत्र </t>
  </si>
  <si>
    <t>Central Region</t>
  </si>
  <si>
    <t xml:space="preserve">मध्यप्रदेश </t>
  </si>
  <si>
    <t>Madhya Pradesh</t>
  </si>
  <si>
    <t xml:space="preserve">छत्तीसगढ़ </t>
  </si>
  <si>
    <t>Chhattisgarh</t>
  </si>
  <si>
    <t xml:space="preserve">उत्तरप्रदेश </t>
  </si>
  <si>
    <t>Uttar Pradesh</t>
  </si>
  <si>
    <t xml:space="preserve">उत्तराखंड </t>
  </si>
  <si>
    <t>Uttarakhand</t>
  </si>
  <si>
    <t xml:space="preserve">पश्चिम क्षेत्र </t>
  </si>
  <si>
    <t>Western Region</t>
  </si>
  <si>
    <t xml:space="preserve">दमन-दिऊ और दादरा-नगर हवेली   </t>
  </si>
  <si>
    <t>Daman-Diu &amp; Dadra Nagar Haveli</t>
  </si>
  <si>
    <t xml:space="preserve">गोवा </t>
  </si>
  <si>
    <t>Goa</t>
  </si>
  <si>
    <t xml:space="preserve">गुजरात </t>
  </si>
  <si>
    <t>Gujarat</t>
  </si>
  <si>
    <t xml:space="preserve">महाराष्ट्र </t>
  </si>
  <si>
    <t>Maharashtra</t>
  </si>
  <si>
    <t xml:space="preserve">पश्चिमी क्षेत्र </t>
  </si>
  <si>
    <t xml:space="preserve">दक्षिणी क्षेत्र </t>
  </si>
  <si>
    <t>Southern Region</t>
  </si>
  <si>
    <t xml:space="preserve">आन्ध्रप्रदेश </t>
  </si>
  <si>
    <t>Andhra Pradesh</t>
  </si>
  <si>
    <t>State Govt.</t>
  </si>
  <si>
    <t xml:space="preserve">कर्नाटक </t>
  </si>
  <si>
    <t>Karnataka</t>
  </si>
  <si>
    <t>केरल</t>
  </si>
  <si>
    <t>Kerala</t>
  </si>
  <si>
    <t xml:space="preserve">पुडुचेरी </t>
  </si>
  <si>
    <t>Puducherry</t>
  </si>
  <si>
    <t>तमिलनाडु</t>
  </si>
  <si>
    <t>Tamil Nadu</t>
  </si>
  <si>
    <t xml:space="preserve">लक्षद्वीप </t>
  </si>
  <si>
    <t>Lakshadweep</t>
  </si>
  <si>
    <t xml:space="preserve">तेलंगाना </t>
  </si>
  <si>
    <t>Telangana</t>
  </si>
  <si>
    <t>.</t>
  </si>
  <si>
    <t xml:space="preserve">सकल योग </t>
  </si>
  <si>
    <t>Grand Total</t>
  </si>
  <si>
    <t>कुल योग में यदि कोई अंतर है तो यह पूर्णांकित किए जाने की वजह से है .</t>
  </si>
  <si>
    <t>Difference in Total, if any, is on account of rounding off.</t>
  </si>
  <si>
    <t>2024-25 के दौरान योजनाबद्ध उधार योजना के अंतर्गत मंजूरियों और संवितरणों का राज्य- वार</t>
  </si>
  <si>
    <t>और एजेंसी- वार ब्यौरा और 31 मार्च 2025 तक संचयी संवितरण</t>
  </si>
  <si>
    <r>
      <t xml:space="preserve">विवरण </t>
    </r>
    <r>
      <rPr>
        <sz val="11"/>
        <rFont val="Calibri"/>
        <family val="2"/>
      </rPr>
      <t>–</t>
    </r>
    <r>
      <rPr>
        <sz val="11"/>
        <rFont val="Georgia"/>
        <family val="1"/>
      </rPr>
      <t xml:space="preserve"> 2</t>
    </r>
  </si>
  <si>
    <t>(₹ करोड़)</t>
  </si>
  <si>
    <t>(₹ Crore)</t>
  </si>
  <si>
    <t>State-wise and Agency-wise Disbursement Under Schematic</t>
  </si>
  <si>
    <r>
      <t>Lending During 2024</t>
    </r>
    <r>
      <rPr>
        <sz val="11"/>
        <rFont val="Calibri"/>
        <family val="2"/>
      </rPr>
      <t>–</t>
    </r>
    <r>
      <rPr>
        <sz val="11"/>
        <rFont val="Georgia"/>
        <family val="1"/>
      </rPr>
      <t>25 and Cumulative Disbursement up to 31 March 2025</t>
    </r>
  </si>
  <si>
    <t>Chandigarh (U.T.)</t>
  </si>
  <si>
    <t>State/Region/Union Terrtitory</t>
  </si>
  <si>
    <t xml:space="preserve">राज्य/क्षेत्र/केंद्र शासित प्रदेश </t>
  </si>
  <si>
    <r>
      <t xml:space="preserve">Statement </t>
    </r>
    <r>
      <rPr>
        <sz val="11"/>
        <rFont val="Calibri"/>
        <family val="2"/>
      </rPr>
      <t>–</t>
    </r>
    <r>
      <rPr>
        <sz val="11"/>
        <rFont val="Georgia"/>
        <family val="1"/>
      </rPr>
      <t xml:space="preserve"> 2</t>
    </r>
  </si>
  <si>
    <r>
      <t>2024</t>
    </r>
    <r>
      <rPr>
        <b/>
        <sz val="11"/>
        <rFont val="Calibri"/>
        <family val="2"/>
      </rPr>
      <t>–</t>
    </r>
    <r>
      <rPr>
        <b/>
        <sz val="11"/>
        <rFont val="Georgia"/>
        <family val="1"/>
      </rPr>
      <t xml:space="preserve">25 के दौरान संवितरण </t>
    </r>
  </si>
  <si>
    <r>
      <t>Disbursement during  2024</t>
    </r>
    <r>
      <rPr>
        <b/>
        <sz val="11"/>
        <rFont val="Calibri"/>
        <family val="2"/>
      </rPr>
      <t>–</t>
    </r>
    <r>
      <rPr>
        <b/>
        <sz val="11"/>
        <rFont val="Georgia"/>
        <family val="1"/>
      </rPr>
      <t>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</si>
</sst>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0" x14ac:knownFonts="1">
    <font>
      <sz val="11"/>
      <color theme="1"/>
      <name val="Aptos Narrow"/>
      <family val="2"/>
      <scheme val="minor"/>
    </font>
    <font>
      <sz val="11"/>
      <name val="Georgia"/>
      <family val="1"/>
    </font>
    <font>
      <b/>
      <sz val="11"/>
      <name val="Georgia"/>
      <family val="1"/>
    </font>
    <font>
      <b/>
      <sz val="11"/>
      <color theme="4" tint="-0.499984740745262"/>
      <name val="Georgia"/>
      <family val="1"/>
    </font>
    <font>
      <sz val="11"/>
      <color theme="4" tint="-0.499984740745262"/>
      <name val="Georgia"/>
      <family val="1"/>
    </font>
    <font>
      <b/>
      <sz val="11"/>
      <color theme="1"/>
      <name val="Georgia"/>
      <family val="1"/>
    </font>
    <font>
      <sz val="11"/>
      <color theme="1"/>
      <name val="Aptos Narrow"/>
      <family val="2"/>
      <scheme val="minor"/>
    </font>
    <font>
      <sz val="11"/>
      <color theme="1"/>
      <name val="Georgia"/>
      <family val="1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6">
    <xf numFmtId="0" fontId="0" fillId="0" borderId="0" xfId="0"/>
    <xf numFmtId="1" fontId="1" fillId="0" borderId="0" xfId="0" applyNumberFormat="1" applyFont="1" applyAlignment="1">
      <alignment horizontal="right"/>
    </xf>
    <xf numFmtId="1" fontId="3" fillId="0" borderId="0" xfId="0" applyNumberFormat="1" applyFont="1"/>
    <xf numFmtId="1" fontId="3" fillId="0" borderId="0" xfId="0" applyNumberFormat="1" applyFont="1" applyAlignment="1">
      <alignment horizontal="right"/>
    </xf>
    <xf numFmtId="1" fontId="1" fillId="0" borderId="0" xfId="0" applyNumberFormat="1" applyFont="1"/>
    <xf numFmtId="1" fontId="7" fillId="0" borderId="1" xfId="0" applyNumberFormat="1" applyFont="1" applyBorder="1"/>
    <xf numFmtId="1" fontId="1" fillId="0" borderId="1" xfId="0" applyNumberFormat="1" applyFont="1" applyBorder="1" applyAlignment="1">
      <alignment horizontal="right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2" fillId="0" borderId="1" xfId="0" applyNumberFormat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" fontId="2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wrapText="1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1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1" xfId="0" applyNumberFormat="1" applyFont="1" applyBorder="1"/>
    <xf numFmtId="1" fontId="3" fillId="0" borderId="1" xfId="0" applyNumberFormat="1" applyFont="1" applyBorder="1" applyAlignment="1">
      <alignment horizontal="left"/>
    </xf>
    <xf numFmtId="1" fontId="3" fillId="0" borderId="1" xfId="1" applyNumberFormat="1" applyFont="1" applyBorder="1"/>
    <xf numFmtId="1" fontId="3" fillId="0" borderId="1" xfId="1" applyNumberFormat="1" applyFont="1" applyBorder="1" applyAlignment="1">
      <alignment horizontal="right"/>
    </xf>
    <xf numFmtId="1" fontId="5" fillId="0" borderId="1" xfId="1" applyNumberFormat="1" applyFont="1" applyBorder="1" applyAlignment="1">
      <alignment horizontal="right"/>
    </xf>
    <xf numFmtId="1" fontId="2" fillId="0" borderId="1" xfId="1" applyNumberFormat="1" applyFont="1" applyBorder="1" applyAlignment="1">
      <alignment horizontal="right"/>
    </xf>
    <xf numFmtId="1" fontId="3" fillId="0" borderId="1" xfId="0" applyNumberFormat="1" applyFont="1" applyBorder="1" applyAlignment="1">
      <alignment wrapText="1"/>
    </xf>
    <xf numFmtId="1" fontId="2" fillId="0" borderId="1" xfId="0" applyNumberFormat="1" applyFont="1" applyBorder="1" applyAlignment="1">
      <alignment horizontal="left"/>
    </xf>
    <xf numFmtId="1" fontId="1" fillId="0" borderId="0" xfId="0" applyNumberFormat="1" applyFont="1" applyAlignment="1">
      <alignment horizontal="left"/>
    </xf>
    <xf numFmtId="1" fontId="1" fillId="0" borderId="0" xfId="1" applyNumberFormat="1" applyFont="1" applyBorder="1" applyAlignment="1">
      <alignment horizontal="right"/>
    </xf>
    <xf numFmtId="1" fontId="1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0AA14-0DA2-4E96-B02D-D3BDE8781867}">
  <sheetPr>
    <pageSetUpPr fitToPage="1"/>
  </sheetPr>
  <dimension ref="A1:J316"/>
  <sheetViews>
    <sheetView tabSelected="1" zoomScale="85" zoomScaleNormal="85" workbookViewId="0">
      <selection sqref="A1:H1"/>
    </sheetView>
  </sheetViews>
  <sheetFormatPr defaultColWidth="0" defaultRowHeight="14.25" zeroHeight="1" x14ac:dyDescent="0.2"/>
  <cols>
    <col min="1" max="1" width="18.140625" style="4" customWidth="1"/>
    <col min="2" max="2" width="26.28515625" style="4" customWidth="1"/>
    <col min="3" max="3" width="32.42578125" style="4" customWidth="1"/>
    <col min="4" max="4" width="23.5703125" style="33" bestFit="1" customWidth="1"/>
    <col min="5" max="5" width="15.5703125" style="35" customWidth="1"/>
    <col min="6" max="6" width="22.42578125" style="35" customWidth="1"/>
    <col min="7" max="7" width="23.85546875" style="35" customWidth="1"/>
    <col min="8" max="8" width="33.85546875" style="35" customWidth="1"/>
    <col min="9" max="9" width="16.28515625" style="1" hidden="1" customWidth="1"/>
    <col min="10" max="10" width="0" style="4" hidden="1" customWidth="1"/>
    <col min="11" max="16384" width="9.140625" style="4" hidden="1"/>
  </cols>
  <sheetData>
    <row r="1" spans="1:9" ht="15" x14ac:dyDescent="0.25">
      <c r="A1" s="10" t="s">
        <v>112</v>
      </c>
      <c r="B1" s="10"/>
      <c r="C1" s="10"/>
      <c r="D1" s="10"/>
      <c r="E1" s="10"/>
      <c r="F1" s="10"/>
      <c r="G1" s="10"/>
      <c r="H1" s="10"/>
      <c r="I1" s="11"/>
    </row>
    <row r="2" spans="1:9" x14ac:dyDescent="0.2">
      <c r="A2" s="10" t="s">
        <v>110</v>
      </c>
      <c r="B2" s="10"/>
      <c r="C2" s="10"/>
      <c r="D2" s="10"/>
      <c r="E2" s="10"/>
      <c r="F2" s="10"/>
      <c r="G2" s="10"/>
      <c r="H2" s="10"/>
      <c r="I2" s="11"/>
    </row>
    <row r="3" spans="1:9" x14ac:dyDescent="0.2">
      <c r="A3" s="10" t="s">
        <v>111</v>
      </c>
      <c r="B3" s="10"/>
      <c r="C3" s="10"/>
      <c r="D3" s="10"/>
      <c r="E3" s="10"/>
      <c r="F3" s="10"/>
      <c r="G3" s="10"/>
      <c r="H3" s="10"/>
      <c r="I3" s="11"/>
    </row>
    <row r="4" spans="1:9" ht="15" x14ac:dyDescent="0.25">
      <c r="A4" s="10" t="s">
        <v>120</v>
      </c>
      <c r="B4" s="10"/>
      <c r="C4" s="10"/>
      <c r="D4" s="10"/>
      <c r="E4" s="10"/>
      <c r="F4" s="10"/>
      <c r="G4" s="10"/>
      <c r="H4" s="10"/>
      <c r="I4" s="11"/>
    </row>
    <row r="5" spans="1:9" x14ac:dyDescent="0.2">
      <c r="A5" s="10" t="s">
        <v>115</v>
      </c>
      <c r="B5" s="10"/>
      <c r="C5" s="10"/>
      <c r="D5" s="10"/>
      <c r="E5" s="10"/>
      <c r="F5" s="10"/>
      <c r="G5" s="10"/>
      <c r="H5" s="10"/>
      <c r="I5" s="11"/>
    </row>
    <row r="6" spans="1:9" ht="15" x14ac:dyDescent="0.25">
      <c r="A6" s="10" t="s">
        <v>116</v>
      </c>
      <c r="B6" s="10"/>
      <c r="C6" s="10"/>
      <c r="D6" s="10"/>
      <c r="E6" s="10"/>
      <c r="F6" s="10"/>
      <c r="G6" s="10"/>
      <c r="H6" s="10"/>
      <c r="I6" s="11"/>
    </row>
    <row r="7" spans="1:9" ht="15.75" customHeight="1" x14ac:dyDescent="0.2">
      <c r="A7" s="12" t="s">
        <v>113</v>
      </c>
      <c r="B7" s="12"/>
      <c r="C7" s="12"/>
      <c r="D7" s="12"/>
      <c r="E7" s="12"/>
      <c r="F7" s="12"/>
      <c r="G7" s="12"/>
      <c r="H7" s="12"/>
    </row>
    <row r="8" spans="1:9" ht="15.75" customHeight="1" x14ac:dyDescent="0.2">
      <c r="A8" s="12" t="s">
        <v>114</v>
      </c>
      <c r="B8" s="12"/>
      <c r="C8" s="12"/>
      <c r="D8" s="12"/>
      <c r="E8" s="12"/>
      <c r="F8" s="12"/>
      <c r="G8" s="12"/>
      <c r="H8" s="12"/>
    </row>
    <row r="9" spans="1:9" s="16" customFormat="1" ht="30" customHeight="1" x14ac:dyDescent="0.2">
      <c r="A9" s="13" t="s">
        <v>119</v>
      </c>
      <c r="B9" s="13"/>
      <c r="C9" s="13" t="s">
        <v>0</v>
      </c>
      <c r="D9" s="13"/>
      <c r="E9" s="14" t="s">
        <v>1</v>
      </c>
      <c r="F9" s="14" t="s">
        <v>2</v>
      </c>
      <c r="G9" s="14" t="s">
        <v>121</v>
      </c>
      <c r="H9" s="14" t="s">
        <v>3</v>
      </c>
      <c r="I9" s="15"/>
    </row>
    <row r="10" spans="1:9" s="16" customFormat="1" ht="29.25" x14ac:dyDescent="0.25">
      <c r="A10" s="13" t="s">
        <v>118</v>
      </c>
      <c r="B10" s="13"/>
      <c r="C10" s="13" t="s">
        <v>4</v>
      </c>
      <c r="D10" s="13"/>
      <c r="E10" s="14" t="s">
        <v>5</v>
      </c>
      <c r="F10" s="14" t="s">
        <v>6</v>
      </c>
      <c r="G10" s="14" t="s">
        <v>122</v>
      </c>
      <c r="H10" s="14" t="s">
        <v>7</v>
      </c>
      <c r="I10" s="15"/>
    </row>
    <row r="11" spans="1:9" ht="15" customHeight="1" x14ac:dyDescent="0.2">
      <c r="A11" s="17">
        <v>1</v>
      </c>
      <c r="B11" s="17"/>
      <c r="C11" s="18">
        <v>2</v>
      </c>
      <c r="D11" s="18"/>
      <c r="E11" s="19">
        <v>3</v>
      </c>
      <c r="F11" s="19">
        <v>4</v>
      </c>
      <c r="G11" s="19">
        <v>5</v>
      </c>
      <c r="H11" s="19">
        <v>6</v>
      </c>
      <c r="I11" s="20"/>
    </row>
    <row r="12" spans="1:9" x14ac:dyDescent="0.2">
      <c r="A12" s="21" t="s">
        <v>8</v>
      </c>
      <c r="B12" s="21" t="s">
        <v>9</v>
      </c>
      <c r="C12" s="21"/>
      <c r="D12" s="22"/>
      <c r="E12" s="23"/>
      <c r="F12" s="23"/>
      <c r="G12" s="23"/>
      <c r="H12" s="23"/>
    </row>
    <row r="13" spans="1:9" x14ac:dyDescent="0.2">
      <c r="A13" s="7" t="s">
        <v>10</v>
      </c>
      <c r="B13" s="7" t="s">
        <v>117</v>
      </c>
      <c r="C13" s="24" t="s">
        <v>11</v>
      </c>
      <c r="D13" s="22" t="s">
        <v>12</v>
      </c>
      <c r="E13" s="6">
        <f>F13/95*100</f>
        <v>51.426025894736846</v>
      </c>
      <c r="F13" s="23">
        <v>48.854724600000004</v>
      </c>
      <c r="G13" s="23">
        <v>48.854724600000004</v>
      </c>
      <c r="H13" s="23">
        <v>2346.4115403999999</v>
      </c>
    </row>
    <row r="14" spans="1:9" x14ac:dyDescent="0.2">
      <c r="A14" s="25"/>
      <c r="B14" s="25"/>
      <c r="C14" s="24" t="s">
        <v>13</v>
      </c>
      <c r="D14" s="22" t="s">
        <v>14</v>
      </c>
      <c r="E14" s="6">
        <f t="shared" ref="E14:E17" si="0">F14/95*100</f>
        <v>0</v>
      </c>
      <c r="F14" s="23">
        <v>0</v>
      </c>
      <c r="G14" s="23">
        <v>0</v>
      </c>
      <c r="H14" s="23">
        <v>0</v>
      </c>
    </row>
    <row r="15" spans="1:9" x14ac:dyDescent="0.2">
      <c r="A15" s="25"/>
      <c r="B15" s="25"/>
      <c r="C15" s="24" t="s">
        <v>15</v>
      </c>
      <c r="D15" s="22" t="s">
        <v>16</v>
      </c>
      <c r="E15" s="6">
        <f t="shared" si="0"/>
        <v>0</v>
      </c>
      <c r="F15" s="23">
        <v>0</v>
      </c>
      <c r="G15" s="23">
        <v>0</v>
      </c>
      <c r="H15" s="23">
        <v>0</v>
      </c>
    </row>
    <row r="16" spans="1:9" x14ac:dyDescent="0.2">
      <c r="A16" s="25"/>
      <c r="B16" s="25"/>
      <c r="C16" s="24" t="s">
        <v>17</v>
      </c>
      <c r="D16" s="22" t="s">
        <v>18</v>
      </c>
      <c r="E16" s="6">
        <f t="shared" si="0"/>
        <v>0</v>
      </c>
      <c r="F16" s="23">
        <v>0</v>
      </c>
      <c r="G16" s="23">
        <v>0</v>
      </c>
      <c r="H16" s="23">
        <v>0</v>
      </c>
    </row>
    <row r="17" spans="1:9" x14ac:dyDescent="0.2">
      <c r="A17" s="25"/>
      <c r="B17" s="25"/>
      <c r="C17" s="24" t="s">
        <v>19</v>
      </c>
      <c r="D17" s="22" t="s">
        <v>20</v>
      </c>
      <c r="E17" s="6">
        <f t="shared" si="0"/>
        <v>4.7368421052631584</v>
      </c>
      <c r="F17" s="23">
        <v>4.5</v>
      </c>
      <c r="G17" s="23">
        <v>4.5</v>
      </c>
      <c r="H17" s="23">
        <v>4.5</v>
      </c>
    </row>
    <row r="18" spans="1:9" x14ac:dyDescent="0.2">
      <c r="A18" s="25"/>
      <c r="B18" s="25"/>
      <c r="C18" s="7" t="s">
        <v>21</v>
      </c>
      <c r="D18" s="26" t="s">
        <v>22</v>
      </c>
      <c r="E18" s="7">
        <f t="shared" ref="E18" si="1">SUM(E13:E17)</f>
        <v>56.162868000000003</v>
      </c>
      <c r="F18" s="27">
        <f t="shared" ref="F18:H18" si="2">SUM(F13:F17)</f>
        <v>53.354724600000004</v>
      </c>
      <c r="G18" s="27">
        <f t="shared" si="2"/>
        <v>53.354724600000004</v>
      </c>
      <c r="H18" s="27">
        <f t="shared" si="2"/>
        <v>2350.9115403999999</v>
      </c>
      <c r="I18" s="2"/>
    </row>
    <row r="19" spans="1:9" x14ac:dyDescent="0.2">
      <c r="A19" s="25"/>
      <c r="B19" s="25"/>
      <c r="C19" s="24"/>
      <c r="D19" s="22"/>
      <c r="E19" s="6"/>
      <c r="F19" s="23"/>
      <c r="G19" s="23"/>
      <c r="H19" s="23"/>
    </row>
    <row r="20" spans="1:9" x14ac:dyDescent="0.2">
      <c r="A20" s="7" t="s">
        <v>23</v>
      </c>
      <c r="B20" s="7" t="s">
        <v>24</v>
      </c>
      <c r="C20" s="24" t="s">
        <v>11</v>
      </c>
      <c r="D20" s="22" t="s">
        <v>12</v>
      </c>
      <c r="E20" s="6">
        <f>F20/95*100</f>
        <v>1055.5960582105263</v>
      </c>
      <c r="F20" s="23">
        <v>1002.8162553</v>
      </c>
      <c r="G20" s="23">
        <v>1002.8162553</v>
      </c>
      <c r="H20" s="23">
        <v>24866.507333544596</v>
      </c>
    </row>
    <row r="21" spans="1:9" x14ac:dyDescent="0.2">
      <c r="A21" s="25"/>
      <c r="B21" s="25"/>
      <c r="C21" s="24" t="s">
        <v>13</v>
      </c>
      <c r="D21" s="22" t="s">
        <v>14</v>
      </c>
      <c r="E21" s="6">
        <f t="shared" ref="E21:E24" si="3">F21/95*100</f>
        <v>0</v>
      </c>
      <c r="F21" s="23">
        <v>0</v>
      </c>
      <c r="G21" s="23">
        <v>0</v>
      </c>
      <c r="H21" s="23">
        <v>0</v>
      </c>
    </row>
    <row r="22" spans="1:9" x14ac:dyDescent="0.2">
      <c r="A22" s="25"/>
      <c r="B22" s="25"/>
      <c r="C22" s="24" t="s">
        <v>15</v>
      </c>
      <c r="D22" s="22" t="s">
        <v>16</v>
      </c>
      <c r="E22" s="6">
        <f t="shared" si="3"/>
        <v>0</v>
      </c>
      <c r="F22" s="23">
        <v>0</v>
      </c>
      <c r="G22" s="23">
        <v>0</v>
      </c>
      <c r="H22" s="23">
        <v>136</v>
      </c>
    </row>
    <row r="23" spans="1:9" x14ac:dyDescent="0.2">
      <c r="A23" s="25" t="s">
        <v>25</v>
      </c>
      <c r="B23" s="25" t="s">
        <v>25</v>
      </c>
      <c r="C23" s="24" t="s">
        <v>17</v>
      </c>
      <c r="D23" s="22" t="s">
        <v>18</v>
      </c>
      <c r="E23" s="6">
        <f t="shared" si="3"/>
        <v>0</v>
      </c>
      <c r="F23" s="23">
        <v>0</v>
      </c>
      <c r="G23" s="23">
        <v>0</v>
      </c>
      <c r="H23" s="23">
        <v>0</v>
      </c>
    </row>
    <row r="24" spans="1:9" x14ac:dyDescent="0.2">
      <c r="A24" s="25"/>
      <c r="B24" s="25"/>
      <c r="C24" s="24" t="s">
        <v>19</v>
      </c>
      <c r="D24" s="22" t="s">
        <v>20</v>
      </c>
      <c r="E24" s="6">
        <f t="shared" si="3"/>
        <v>330.45180778947372</v>
      </c>
      <c r="F24" s="23">
        <v>313.92921740000003</v>
      </c>
      <c r="G24" s="23">
        <v>313.92921740000003</v>
      </c>
      <c r="H24" s="23">
        <v>981.48275540000009</v>
      </c>
    </row>
    <row r="25" spans="1:9" x14ac:dyDescent="0.2">
      <c r="A25" s="25"/>
      <c r="B25" s="25"/>
      <c r="C25" s="7" t="s">
        <v>21</v>
      </c>
      <c r="D25" s="26" t="s">
        <v>22</v>
      </c>
      <c r="E25" s="7">
        <f>SUM(E20:E24)</f>
        <v>1386.0478659999999</v>
      </c>
      <c r="F25" s="27">
        <f>SUM(F20:F24)</f>
        <v>1316.7454726999999</v>
      </c>
      <c r="G25" s="27">
        <f>SUM(G20:G24)</f>
        <v>1316.7454726999999</v>
      </c>
      <c r="H25" s="27">
        <f>SUM(H20:H24)</f>
        <v>25983.990088944596</v>
      </c>
      <c r="I25" s="2"/>
    </row>
    <row r="26" spans="1:9" x14ac:dyDescent="0.2">
      <c r="A26" s="25"/>
      <c r="B26" s="25"/>
      <c r="C26" s="24"/>
      <c r="D26" s="22"/>
      <c r="E26" s="6"/>
      <c r="F26" s="23"/>
      <c r="G26" s="23"/>
      <c r="H26" s="23"/>
    </row>
    <row r="27" spans="1:9" x14ac:dyDescent="0.2">
      <c r="A27" s="7" t="s">
        <v>26</v>
      </c>
      <c r="B27" s="7" t="s">
        <v>27</v>
      </c>
      <c r="C27" s="24" t="s">
        <v>11</v>
      </c>
      <c r="D27" s="22" t="s">
        <v>12</v>
      </c>
      <c r="E27" s="6">
        <f>F27/95*100</f>
        <v>1652.5983838677896</v>
      </c>
      <c r="F27" s="23">
        <v>1569.9684646743999</v>
      </c>
      <c r="G27" s="23">
        <v>1569.9684646743999</v>
      </c>
      <c r="H27" s="23">
        <v>28139.500351633462</v>
      </c>
    </row>
    <row r="28" spans="1:9" x14ac:dyDescent="0.2">
      <c r="A28" s="25"/>
      <c r="B28" s="25"/>
      <c r="C28" s="24" t="s">
        <v>13</v>
      </c>
      <c r="D28" s="22" t="s">
        <v>14</v>
      </c>
      <c r="E28" s="6">
        <f t="shared" ref="E28:E31" si="4">F28/95*100</f>
        <v>129.47368421052633</v>
      </c>
      <c r="F28" s="23">
        <v>123</v>
      </c>
      <c r="G28" s="23">
        <v>123</v>
      </c>
      <c r="H28" s="23">
        <v>2315.7482934</v>
      </c>
    </row>
    <row r="29" spans="1:9" x14ac:dyDescent="0.2">
      <c r="A29" s="25"/>
      <c r="B29" s="25"/>
      <c r="C29" s="24" t="s">
        <v>15</v>
      </c>
      <c r="D29" s="22" t="s">
        <v>16</v>
      </c>
      <c r="E29" s="6">
        <f t="shared" si="4"/>
        <v>41.6</v>
      </c>
      <c r="F29" s="23">
        <v>39.520000000000003</v>
      </c>
      <c r="G29" s="23">
        <v>39.520000000000003</v>
      </c>
      <c r="H29" s="23">
        <v>813.67599999999993</v>
      </c>
    </row>
    <row r="30" spans="1:9" x14ac:dyDescent="0.2">
      <c r="A30" s="25"/>
      <c r="B30" s="25"/>
      <c r="C30" s="24" t="s">
        <v>17</v>
      </c>
      <c r="D30" s="22" t="s">
        <v>18</v>
      </c>
      <c r="E30" s="6">
        <f t="shared" si="4"/>
        <v>0</v>
      </c>
      <c r="F30" s="23">
        <v>0</v>
      </c>
      <c r="G30" s="23">
        <v>0</v>
      </c>
      <c r="H30" s="23">
        <v>6132</v>
      </c>
    </row>
    <row r="31" spans="1:9" x14ac:dyDescent="0.2">
      <c r="A31" s="25"/>
      <c r="B31" s="25"/>
      <c r="C31" s="24" t="s">
        <v>19</v>
      </c>
      <c r="D31" s="22" t="s">
        <v>20</v>
      </c>
      <c r="E31" s="6">
        <f t="shared" si="4"/>
        <v>217.50649515789476</v>
      </c>
      <c r="F31" s="23">
        <v>206.6311704</v>
      </c>
      <c r="G31" s="23">
        <v>206.6311704</v>
      </c>
      <c r="H31" s="23">
        <v>727.20057040000006</v>
      </c>
    </row>
    <row r="32" spans="1:9" x14ac:dyDescent="0.2">
      <c r="A32" s="25"/>
      <c r="B32" s="25"/>
      <c r="C32" s="7" t="s">
        <v>21</v>
      </c>
      <c r="D32" s="26" t="s">
        <v>22</v>
      </c>
      <c r="E32" s="8">
        <f t="shared" ref="E32" si="5">SUM(E27:E31)</f>
        <v>2041.1785632362105</v>
      </c>
      <c r="F32" s="28">
        <f t="shared" ref="F32:H32" si="6">SUM(F27:F31)</f>
        <v>1939.1196350743999</v>
      </c>
      <c r="G32" s="28">
        <f t="shared" si="6"/>
        <v>1939.1196350743999</v>
      </c>
      <c r="H32" s="28">
        <f t="shared" si="6"/>
        <v>38128.125215433458</v>
      </c>
      <c r="I32" s="3"/>
    </row>
    <row r="33" spans="1:9" x14ac:dyDescent="0.2">
      <c r="A33" s="25"/>
      <c r="B33" s="25"/>
      <c r="C33" s="24"/>
      <c r="D33" s="22"/>
      <c r="E33" s="6"/>
      <c r="F33" s="23"/>
      <c r="G33" s="23"/>
      <c r="H33" s="23"/>
    </row>
    <row r="34" spans="1:9" x14ac:dyDescent="0.2">
      <c r="A34" s="7" t="s">
        <v>28</v>
      </c>
      <c r="B34" s="7" t="s">
        <v>29</v>
      </c>
      <c r="C34" s="24" t="s">
        <v>11</v>
      </c>
      <c r="D34" s="22" t="s">
        <v>12</v>
      </c>
      <c r="E34" s="6">
        <f>F34/95*100</f>
        <v>479.85880359999993</v>
      </c>
      <c r="F34" s="23">
        <v>455.86586341999993</v>
      </c>
      <c r="G34" s="23">
        <v>455.86586341999993</v>
      </c>
      <c r="H34" s="23">
        <v>3311.6621906999039</v>
      </c>
    </row>
    <row r="35" spans="1:9" x14ac:dyDescent="0.2">
      <c r="A35" s="25"/>
      <c r="B35" s="25"/>
      <c r="C35" s="24" t="s">
        <v>13</v>
      </c>
      <c r="D35" s="22" t="s">
        <v>14</v>
      </c>
      <c r="E35" s="6">
        <f t="shared" ref="E35:E38" si="7">F35/95*100</f>
        <v>4.2105263157894735</v>
      </c>
      <c r="F35" s="23">
        <v>4</v>
      </c>
      <c r="G35" s="23">
        <v>4</v>
      </c>
      <c r="H35" s="23">
        <v>533.61</v>
      </c>
    </row>
    <row r="36" spans="1:9" x14ac:dyDescent="0.2">
      <c r="A36" s="25"/>
      <c r="B36" s="25"/>
      <c r="C36" s="24" t="s">
        <v>15</v>
      </c>
      <c r="D36" s="22" t="s">
        <v>16</v>
      </c>
      <c r="E36" s="6">
        <f t="shared" si="7"/>
        <v>535.78148715789473</v>
      </c>
      <c r="F36" s="23">
        <v>508.99241280000001</v>
      </c>
      <c r="G36" s="23">
        <v>508.99241280000001</v>
      </c>
      <c r="H36" s="23">
        <v>5612.1664128000002</v>
      </c>
    </row>
    <row r="37" spans="1:9" x14ac:dyDescent="0.2">
      <c r="A37" s="25"/>
      <c r="B37" s="25"/>
      <c r="C37" s="24" t="s">
        <v>17</v>
      </c>
      <c r="D37" s="22" t="s">
        <v>18</v>
      </c>
      <c r="E37" s="6">
        <f t="shared" si="7"/>
        <v>82.10526315789474</v>
      </c>
      <c r="F37" s="23">
        <v>78</v>
      </c>
      <c r="G37" s="23">
        <v>78</v>
      </c>
      <c r="H37" s="23">
        <v>1455.87573</v>
      </c>
    </row>
    <row r="38" spans="1:9" x14ac:dyDescent="0.2">
      <c r="A38" s="25"/>
      <c r="B38" s="25"/>
      <c r="C38" s="24" t="s">
        <v>19</v>
      </c>
      <c r="D38" s="22" t="s">
        <v>20</v>
      </c>
      <c r="E38" s="6">
        <f t="shared" si="7"/>
        <v>0</v>
      </c>
      <c r="F38" s="23">
        <v>0</v>
      </c>
      <c r="G38" s="23">
        <v>0</v>
      </c>
      <c r="H38" s="23">
        <v>0</v>
      </c>
    </row>
    <row r="39" spans="1:9" x14ac:dyDescent="0.2">
      <c r="A39" s="25"/>
      <c r="B39" s="25"/>
      <c r="C39" s="7" t="s">
        <v>21</v>
      </c>
      <c r="D39" s="26" t="s">
        <v>22</v>
      </c>
      <c r="E39" s="8">
        <f t="shared" ref="E39" si="8">SUM(E34:E38)</f>
        <v>1101.9560802315789</v>
      </c>
      <c r="F39" s="28">
        <f t="shared" ref="F39:H39" si="9">SUM(F34:F38)</f>
        <v>1046.8582762199999</v>
      </c>
      <c r="G39" s="28">
        <f t="shared" si="9"/>
        <v>1046.8582762199999</v>
      </c>
      <c r="H39" s="28">
        <f t="shared" si="9"/>
        <v>10913.314333499904</v>
      </c>
      <c r="I39" s="3"/>
    </row>
    <row r="40" spans="1:9" x14ac:dyDescent="0.2">
      <c r="A40" s="25"/>
      <c r="B40" s="25"/>
      <c r="C40" s="24"/>
      <c r="D40" s="22"/>
      <c r="E40" s="6"/>
      <c r="F40" s="23"/>
      <c r="G40" s="23"/>
      <c r="H40" s="23"/>
    </row>
    <row r="41" spans="1:9" x14ac:dyDescent="0.2">
      <c r="A41" s="7" t="s">
        <v>30</v>
      </c>
      <c r="B41" s="7" t="s">
        <v>31</v>
      </c>
      <c r="C41" s="24" t="s">
        <v>11</v>
      </c>
      <c r="D41" s="22" t="s">
        <v>12</v>
      </c>
      <c r="E41" s="6">
        <f>F41/95*100</f>
        <v>49.350669326315781</v>
      </c>
      <c r="F41" s="23">
        <v>46.883135859999996</v>
      </c>
      <c r="G41" s="23">
        <v>46.883135859999996</v>
      </c>
      <c r="H41" s="23">
        <v>1728.1873412033665</v>
      </c>
    </row>
    <row r="42" spans="1:9" x14ac:dyDescent="0.2">
      <c r="A42" s="25"/>
      <c r="B42" s="25"/>
      <c r="C42" s="24" t="s">
        <v>13</v>
      </c>
      <c r="D42" s="22" t="s">
        <v>14</v>
      </c>
      <c r="E42" s="6">
        <f t="shared" ref="E42:E45" si="10">F42/95*100</f>
        <v>167.9137894736842</v>
      </c>
      <c r="F42" s="23">
        <v>159.5181</v>
      </c>
      <c r="G42" s="23">
        <v>159.5181</v>
      </c>
      <c r="H42" s="23">
        <v>1379.3534999999999</v>
      </c>
    </row>
    <row r="43" spans="1:9" x14ac:dyDescent="0.2">
      <c r="A43" s="25"/>
      <c r="B43" s="25"/>
      <c r="C43" s="24" t="s">
        <v>15</v>
      </c>
      <c r="D43" s="22" t="s">
        <v>16</v>
      </c>
      <c r="E43" s="6">
        <f t="shared" si="10"/>
        <v>0</v>
      </c>
      <c r="F43" s="23">
        <v>0</v>
      </c>
      <c r="G43" s="23">
        <v>0</v>
      </c>
      <c r="H43" s="23">
        <v>52</v>
      </c>
    </row>
    <row r="44" spans="1:9" x14ac:dyDescent="0.2">
      <c r="A44" s="25"/>
      <c r="B44" s="25"/>
      <c r="C44" s="24" t="s">
        <v>17</v>
      </c>
      <c r="D44" s="22" t="s">
        <v>18</v>
      </c>
      <c r="E44" s="6">
        <f t="shared" si="10"/>
        <v>0</v>
      </c>
      <c r="F44" s="23">
        <v>0</v>
      </c>
      <c r="G44" s="23">
        <v>0</v>
      </c>
      <c r="H44" s="23">
        <v>52</v>
      </c>
    </row>
    <row r="45" spans="1:9" x14ac:dyDescent="0.2">
      <c r="A45" s="25"/>
      <c r="B45" s="25"/>
      <c r="C45" s="24" t="s">
        <v>19</v>
      </c>
      <c r="D45" s="22" t="s">
        <v>20</v>
      </c>
      <c r="E45" s="6">
        <f t="shared" si="10"/>
        <v>0</v>
      </c>
      <c r="F45" s="23">
        <v>0</v>
      </c>
      <c r="G45" s="23">
        <v>0</v>
      </c>
      <c r="H45" s="23">
        <v>0</v>
      </c>
    </row>
    <row r="46" spans="1:9" x14ac:dyDescent="0.2">
      <c r="A46" s="25"/>
      <c r="B46" s="25"/>
      <c r="C46" s="7" t="s">
        <v>21</v>
      </c>
      <c r="D46" s="26" t="s">
        <v>22</v>
      </c>
      <c r="E46" s="8">
        <f t="shared" ref="E46" si="11">SUM(E41:E45)</f>
        <v>217.2644588</v>
      </c>
      <c r="F46" s="28">
        <f t="shared" ref="F46:H46" si="12">SUM(F41:F45)</f>
        <v>206.40123585999999</v>
      </c>
      <c r="G46" s="28">
        <f t="shared" si="12"/>
        <v>206.40123585999999</v>
      </c>
      <c r="H46" s="28">
        <f t="shared" si="12"/>
        <v>3211.5408412033667</v>
      </c>
      <c r="I46" s="3"/>
    </row>
    <row r="47" spans="1:9" x14ac:dyDescent="0.2">
      <c r="A47" s="25"/>
      <c r="B47" s="25"/>
      <c r="C47" s="24"/>
      <c r="D47" s="22"/>
      <c r="E47" s="6"/>
      <c r="F47" s="23"/>
      <c r="G47" s="23"/>
      <c r="H47" s="23"/>
    </row>
    <row r="48" spans="1:9" x14ac:dyDescent="0.2">
      <c r="A48" s="7" t="s">
        <v>32</v>
      </c>
      <c r="B48" s="7" t="s">
        <v>33</v>
      </c>
      <c r="C48" s="24" t="s">
        <v>11</v>
      </c>
      <c r="D48" s="22" t="s">
        <v>12</v>
      </c>
      <c r="E48" s="6">
        <f>F48/95*100</f>
        <v>2088.4377695998946</v>
      </c>
      <c r="F48" s="23">
        <v>1984.0158811198999</v>
      </c>
      <c r="G48" s="23">
        <v>1984.0158811198999</v>
      </c>
      <c r="H48" s="23">
        <v>17675.146699130539</v>
      </c>
    </row>
    <row r="49" spans="1:9" x14ac:dyDescent="0.2">
      <c r="A49" s="25"/>
      <c r="B49" s="25"/>
      <c r="C49" s="24" t="s">
        <v>13</v>
      </c>
      <c r="D49" s="22" t="s">
        <v>14</v>
      </c>
      <c r="E49" s="6">
        <f t="shared" ref="E49:E52" si="13">F49/95*100</f>
        <v>181.82484210526314</v>
      </c>
      <c r="F49" s="23">
        <v>172.7336</v>
      </c>
      <c r="G49" s="23">
        <v>172.7336</v>
      </c>
      <c r="H49" s="23">
        <v>3344.7436000000002</v>
      </c>
    </row>
    <row r="50" spans="1:9" x14ac:dyDescent="0.2">
      <c r="A50" s="25"/>
      <c r="B50" s="25"/>
      <c r="C50" s="24" t="s">
        <v>15</v>
      </c>
      <c r="D50" s="22" t="s">
        <v>16</v>
      </c>
      <c r="E50" s="6">
        <f t="shared" si="13"/>
        <v>65.092110315789469</v>
      </c>
      <c r="F50" s="23">
        <v>61.837504799999998</v>
      </c>
      <c r="G50" s="23">
        <v>61.837504799999998</v>
      </c>
      <c r="H50" s="23">
        <v>3017.6435589999996</v>
      </c>
    </row>
    <row r="51" spans="1:9" x14ac:dyDescent="0.2">
      <c r="A51" s="25"/>
      <c r="B51" s="25"/>
      <c r="C51" s="24" t="s">
        <v>17</v>
      </c>
      <c r="D51" s="22" t="s">
        <v>18</v>
      </c>
      <c r="E51" s="6">
        <f t="shared" si="13"/>
        <v>0</v>
      </c>
      <c r="F51" s="23">
        <v>0</v>
      </c>
      <c r="G51" s="23">
        <v>0</v>
      </c>
      <c r="H51" s="23">
        <v>16822.372434699999</v>
      </c>
    </row>
    <row r="52" spans="1:9" x14ac:dyDescent="0.2">
      <c r="A52" s="25"/>
      <c r="B52" s="25"/>
      <c r="C52" s="24" t="s">
        <v>19</v>
      </c>
      <c r="D52" s="22" t="s">
        <v>20</v>
      </c>
      <c r="E52" s="6">
        <f t="shared" si="13"/>
        <v>39.255263052631584</v>
      </c>
      <c r="F52" s="23">
        <v>37.292499900000003</v>
      </c>
      <c r="G52" s="23">
        <v>37.292499900000003</v>
      </c>
      <c r="H52" s="23">
        <v>346.66649990000002</v>
      </c>
    </row>
    <row r="53" spans="1:9" x14ac:dyDescent="0.2">
      <c r="A53" s="25"/>
      <c r="B53" s="25"/>
      <c r="C53" s="7" t="s">
        <v>21</v>
      </c>
      <c r="D53" s="26" t="s">
        <v>22</v>
      </c>
      <c r="E53" s="8">
        <f>SUM(E48:E52)</f>
        <v>2374.6099850735786</v>
      </c>
      <c r="F53" s="28">
        <f>SUM(F48:F52)</f>
        <v>2255.8794858198999</v>
      </c>
      <c r="G53" s="28">
        <f>SUM(G48:G52)</f>
        <v>2255.8794858198999</v>
      </c>
      <c r="H53" s="28">
        <f>SUM(H48:H52)</f>
        <v>41206.572792730534</v>
      </c>
      <c r="I53" s="3"/>
    </row>
    <row r="54" spans="1:9" x14ac:dyDescent="0.2">
      <c r="A54" s="25"/>
      <c r="B54" s="25"/>
      <c r="C54" s="24"/>
      <c r="D54" s="22"/>
      <c r="E54" s="6"/>
      <c r="F54" s="23"/>
      <c r="G54" s="23"/>
      <c r="H54" s="23"/>
    </row>
    <row r="55" spans="1:9" x14ac:dyDescent="0.2">
      <c r="A55" s="7" t="s">
        <v>34</v>
      </c>
      <c r="B55" s="7" t="s">
        <v>35</v>
      </c>
      <c r="C55" s="24" t="s">
        <v>11</v>
      </c>
      <c r="D55" s="22" t="s">
        <v>12</v>
      </c>
      <c r="E55" s="6">
        <f>F55/95*100</f>
        <v>3722.3030484230526</v>
      </c>
      <c r="F55" s="23">
        <v>3536.1878960018998</v>
      </c>
      <c r="G55" s="23">
        <v>3536.1878960018998</v>
      </c>
      <c r="H55" s="23">
        <v>40824.651108510756</v>
      </c>
    </row>
    <row r="56" spans="1:9" x14ac:dyDescent="0.2">
      <c r="A56" s="25"/>
      <c r="B56" s="25"/>
      <c r="C56" s="24" t="s">
        <v>13</v>
      </c>
      <c r="D56" s="22" t="s">
        <v>14</v>
      </c>
      <c r="E56" s="6">
        <f t="shared" ref="E56:E59" si="14">F56/95*100</f>
        <v>158.31105263157895</v>
      </c>
      <c r="F56" s="23">
        <v>150.3955</v>
      </c>
      <c r="G56" s="23">
        <v>150.3955</v>
      </c>
      <c r="H56" s="23">
        <v>3777.5583900000001</v>
      </c>
    </row>
    <row r="57" spans="1:9" x14ac:dyDescent="0.2">
      <c r="A57" s="25"/>
      <c r="B57" s="25"/>
      <c r="C57" s="24" t="s">
        <v>15</v>
      </c>
      <c r="D57" s="22" t="s">
        <v>16</v>
      </c>
      <c r="E57" s="6">
        <f t="shared" si="14"/>
        <v>24.701368421052631</v>
      </c>
      <c r="F57" s="23">
        <v>23.4663</v>
      </c>
      <c r="G57" s="23">
        <v>23.4663</v>
      </c>
      <c r="H57" s="23">
        <v>1972.7088784</v>
      </c>
    </row>
    <row r="58" spans="1:9" x14ac:dyDescent="0.2">
      <c r="A58" s="25"/>
      <c r="B58" s="25"/>
      <c r="C58" s="24" t="s">
        <v>17</v>
      </c>
      <c r="D58" s="22" t="s">
        <v>18</v>
      </c>
      <c r="E58" s="6">
        <f t="shared" si="14"/>
        <v>63.157894736842103</v>
      </c>
      <c r="F58" s="23">
        <v>60</v>
      </c>
      <c r="G58" s="23">
        <v>60</v>
      </c>
      <c r="H58" s="23">
        <v>5242.2</v>
      </c>
    </row>
    <row r="59" spans="1:9" x14ac:dyDescent="0.2">
      <c r="A59" s="25"/>
      <c r="B59" s="25"/>
      <c r="C59" s="24" t="s">
        <v>19</v>
      </c>
      <c r="D59" s="22" t="s">
        <v>20</v>
      </c>
      <c r="E59" s="6">
        <f t="shared" si="14"/>
        <v>515.07190452631585</v>
      </c>
      <c r="F59" s="23">
        <v>489.31830930000001</v>
      </c>
      <c r="G59" s="23">
        <v>489.31830930000001</v>
      </c>
      <c r="H59" s="23">
        <v>2238.0181243799998</v>
      </c>
    </row>
    <row r="60" spans="1:9" x14ac:dyDescent="0.2">
      <c r="A60" s="25"/>
      <c r="B60" s="25"/>
      <c r="C60" s="7" t="s">
        <v>21</v>
      </c>
      <c r="D60" s="26" t="s">
        <v>22</v>
      </c>
      <c r="E60" s="8">
        <f>SUM(E55:E59)</f>
        <v>4483.5452687388424</v>
      </c>
      <c r="F60" s="28">
        <f>SUM(F55:F59)</f>
        <v>4259.3680053018998</v>
      </c>
      <c r="G60" s="28">
        <f>SUM(G55:G59)</f>
        <v>4259.3680053018998</v>
      </c>
      <c r="H60" s="28">
        <f>SUM(H55:H59)</f>
        <v>54055.136501290748</v>
      </c>
      <c r="I60" s="3"/>
    </row>
    <row r="61" spans="1:9" x14ac:dyDescent="0.2">
      <c r="A61" s="25"/>
      <c r="B61" s="25"/>
      <c r="C61" s="24"/>
      <c r="D61" s="22"/>
      <c r="E61" s="6"/>
      <c r="F61" s="23"/>
      <c r="G61" s="23"/>
      <c r="H61" s="23"/>
    </row>
    <row r="62" spans="1:9" x14ac:dyDescent="0.2">
      <c r="A62" s="7" t="s">
        <v>36</v>
      </c>
      <c r="B62" s="7" t="s">
        <v>9</v>
      </c>
      <c r="C62" s="24" t="s">
        <v>11</v>
      </c>
      <c r="D62" s="22" t="s">
        <v>12</v>
      </c>
      <c r="E62" s="6">
        <f>E55+E48+E41+E34+E27+E20+E13</f>
        <v>9099.5707589223148</v>
      </c>
      <c r="F62" s="23">
        <f>F55+F48+F41+F34+F27+F20+F13</f>
        <v>8644.5922209761993</v>
      </c>
      <c r="G62" s="23">
        <f>G55+G48+G41+G34+G27+G20+G13</f>
        <v>8644.5922209761993</v>
      </c>
      <c r="H62" s="23">
        <f>SUM(H55,H48,H41,H34,H27,H13,H6,H20)</f>
        <v>118892.06656512263</v>
      </c>
    </row>
    <row r="63" spans="1:9" x14ac:dyDescent="0.2">
      <c r="A63" s="25"/>
      <c r="B63" s="25"/>
      <c r="C63" s="24" t="s">
        <v>13</v>
      </c>
      <c r="D63" s="22" t="s">
        <v>14</v>
      </c>
      <c r="E63" s="6">
        <f t="shared" ref="E63:E67" si="15">E56+E49+E42+E35+E28+E21+E14</f>
        <v>641.7338947368421</v>
      </c>
      <c r="F63" s="23">
        <f t="shared" ref="F63:H67" si="16">F56+F49+F42+F35+F28+F21+F14</f>
        <v>609.6472</v>
      </c>
      <c r="G63" s="23">
        <f t="shared" si="16"/>
        <v>609.6472</v>
      </c>
      <c r="H63" s="23">
        <f t="shared" ref="H63:H66" si="17">SUM(H56,H49,H42,H35,H28,H14,H7,H21)</f>
        <v>11351.0137834</v>
      </c>
    </row>
    <row r="64" spans="1:9" x14ac:dyDescent="0.2">
      <c r="A64" s="25"/>
      <c r="B64" s="25"/>
      <c r="C64" s="24" t="s">
        <v>15</v>
      </c>
      <c r="D64" s="22" t="s">
        <v>16</v>
      </c>
      <c r="E64" s="6">
        <f t="shared" si="15"/>
        <v>667.17496589473683</v>
      </c>
      <c r="F64" s="23">
        <f t="shared" si="16"/>
        <v>633.81621759999996</v>
      </c>
      <c r="G64" s="23">
        <f t="shared" si="16"/>
        <v>633.81621759999996</v>
      </c>
      <c r="H64" s="23">
        <f t="shared" si="17"/>
        <v>11604.1948502</v>
      </c>
    </row>
    <row r="65" spans="1:9" x14ac:dyDescent="0.2">
      <c r="A65" s="25"/>
      <c r="B65" s="25"/>
      <c r="C65" s="24" t="s">
        <v>17</v>
      </c>
      <c r="D65" s="22" t="s">
        <v>18</v>
      </c>
      <c r="E65" s="6">
        <f t="shared" si="15"/>
        <v>145.26315789473685</v>
      </c>
      <c r="F65" s="23">
        <f t="shared" si="16"/>
        <v>138</v>
      </c>
      <c r="G65" s="23">
        <f t="shared" si="16"/>
        <v>138</v>
      </c>
      <c r="H65" s="23">
        <f t="shared" si="17"/>
        <v>29704.448164699999</v>
      </c>
    </row>
    <row r="66" spans="1:9" x14ac:dyDescent="0.2">
      <c r="A66" s="25"/>
      <c r="B66" s="25"/>
      <c r="C66" s="24" t="s">
        <v>19</v>
      </c>
      <c r="D66" s="22" t="s">
        <v>20</v>
      </c>
      <c r="E66" s="6">
        <f t="shared" si="15"/>
        <v>1107.0223126315789</v>
      </c>
      <c r="F66" s="23">
        <f t="shared" si="16"/>
        <v>1051.6711970000001</v>
      </c>
      <c r="G66" s="23">
        <f t="shared" si="16"/>
        <v>1051.6711970000001</v>
      </c>
      <c r="H66" s="23">
        <f t="shared" si="17"/>
        <v>4297.8679500799999</v>
      </c>
    </row>
    <row r="67" spans="1:9" x14ac:dyDescent="0.2">
      <c r="A67" s="25"/>
      <c r="B67" s="25"/>
      <c r="C67" s="7" t="s">
        <v>21</v>
      </c>
      <c r="D67" s="26" t="s">
        <v>22</v>
      </c>
      <c r="E67" s="9">
        <f t="shared" si="15"/>
        <v>11660.765090080211</v>
      </c>
      <c r="F67" s="29">
        <f t="shared" si="16"/>
        <v>11077.726835576199</v>
      </c>
      <c r="G67" s="29">
        <f t="shared" si="16"/>
        <v>11077.726835576199</v>
      </c>
      <c r="H67" s="29">
        <f t="shared" si="16"/>
        <v>175849.59131350261</v>
      </c>
      <c r="I67" s="3"/>
    </row>
    <row r="68" spans="1:9" x14ac:dyDescent="0.2">
      <c r="A68" s="25"/>
      <c r="B68" s="25"/>
      <c r="C68" s="24"/>
      <c r="D68" s="22"/>
      <c r="E68" s="6"/>
      <c r="F68" s="23"/>
      <c r="G68" s="23"/>
      <c r="H68" s="23"/>
    </row>
    <row r="69" spans="1:9" x14ac:dyDescent="0.2">
      <c r="A69" s="7" t="s">
        <v>37</v>
      </c>
      <c r="B69" s="7" t="s">
        <v>38</v>
      </c>
      <c r="C69" s="24"/>
      <c r="D69" s="22"/>
      <c r="E69" s="6"/>
      <c r="F69" s="23"/>
      <c r="G69" s="23"/>
      <c r="H69" s="23"/>
    </row>
    <row r="70" spans="1:9" x14ac:dyDescent="0.2">
      <c r="A70" s="7" t="s">
        <v>39</v>
      </c>
      <c r="B70" s="7" t="s">
        <v>40</v>
      </c>
      <c r="C70" s="24" t="s">
        <v>11</v>
      </c>
      <c r="D70" s="22" t="s">
        <v>12</v>
      </c>
      <c r="E70" s="6">
        <f>F70/95*100</f>
        <v>18.497217368421055</v>
      </c>
      <c r="F70" s="23">
        <v>17.572356500000001</v>
      </c>
      <c r="G70" s="23">
        <v>17.572356500000001</v>
      </c>
      <c r="H70" s="23">
        <v>70.91682467256463</v>
      </c>
    </row>
    <row r="71" spans="1:9" x14ac:dyDescent="0.2">
      <c r="A71" s="7"/>
      <c r="B71" s="7"/>
      <c r="C71" s="24" t="s">
        <v>13</v>
      </c>
      <c r="D71" s="22" t="s">
        <v>14</v>
      </c>
      <c r="E71" s="6">
        <f t="shared" ref="E71:E74" si="18">F71/95*100</f>
        <v>22.105263157894736</v>
      </c>
      <c r="F71" s="23">
        <v>21</v>
      </c>
      <c r="G71" s="23">
        <v>21</v>
      </c>
      <c r="H71" s="23">
        <v>98.4</v>
      </c>
    </row>
    <row r="72" spans="1:9" x14ac:dyDescent="0.2">
      <c r="A72" s="25"/>
      <c r="B72" s="25"/>
      <c r="C72" s="24" t="s">
        <v>15</v>
      </c>
      <c r="D72" s="22" t="s">
        <v>16</v>
      </c>
      <c r="E72" s="6">
        <f t="shared" si="18"/>
        <v>0</v>
      </c>
      <c r="F72" s="23">
        <v>0</v>
      </c>
      <c r="G72" s="23">
        <v>0</v>
      </c>
      <c r="H72" s="23">
        <v>36</v>
      </c>
    </row>
    <row r="73" spans="1:9" x14ac:dyDescent="0.2">
      <c r="A73" s="25"/>
      <c r="B73" s="25"/>
      <c r="C73" s="24" t="s">
        <v>17</v>
      </c>
      <c r="D73" s="22" t="s">
        <v>18</v>
      </c>
      <c r="E73" s="6">
        <f t="shared" si="18"/>
        <v>0</v>
      </c>
      <c r="F73" s="23">
        <v>0</v>
      </c>
      <c r="G73" s="23">
        <v>0</v>
      </c>
      <c r="H73" s="23">
        <v>0</v>
      </c>
    </row>
    <row r="74" spans="1:9" x14ac:dyDescent="0.2">
      <c r="A74" s="25"/>
      <c r="B74" s="25"/>
      <c r="C74" s="24" t="s">
        <v>19</v>
      </c>
      <c r="D74" s="22" t="s">
        <v>20</v>
      </c>
      <c r="E74" s="6">
        <f t="shared" si="18"/>
        <v>0</v>
      </c>
      <c r="F74" s="23">
        <v>0</v>
      </c>
      <c r="G74" s="23">
        <v>0</v>
      </c>
      <c r="H74" s="23">
        <v>0</v>
      </c>
    </row>
    <row r="75" spans="1:9" x14ac:dyDescent="0.2">
      <c r="A75" s="25"/>
      <c r="B75" s="25"/>
      <c r="C75" s="7" t="s">
        <v>21</v>
      </c>
      <c r="D75" s="26" t="s">
        <v>22</v>
      </c>
      <c r="E75" s="8">
        <f t="shared" ref="E75" si="19">SUM(E70:E74)</f>
        <v>40.602480526315787</v>
      </c>
      <c r="F75" s="28">
        <f t="shared" ref="F75:H75" si="20">SUM(F70:F74)</f>
        <v>38.572356499999998</v>
      </c>
      <c r="G75" s="28">
        <f t="shared" si="20"/>
        <v>38.572356499999998</v>
      </c>
      <c r="H75" s="28">
        <f t="shared" si="20"/>
        <v>205.31682467256462</v>
      </c>
      <c r="I75" s="3"/>
    </row>
    <row r="76" spans="1:9" x14ac:dyDescent="0.2">
      <c r="A76" s="25"/>
      <c r="B76" s="25"/>
      <c r="C76" s="24"/>
      <c r="D76" s="22"/>
      <c r="E76" s="6"/>
      <c r="F76" s="23"/>
      <c r="G76" s="23"/>
      <c r="H76" s="23"/>
    </row>
    <row r="77" spans="1:9" x14ac:dyDescent="0.2">
      <c r="A77" s="7" t="s">
        <v>41</v>
      </c>
      <c r="B77" s="7" t="s">
        <v>42</v>
      </c>
      <c r="C77" s="24" t="s">
        <v>11</v>
      </c>
      <c r="D77" s="22" t="s">
        <v>12</v>
      </c>
      <c r="E77" s="6">
        <f>F77/95*100</f>
        <v>852.97441634326321</v>
      </c>
      <c r="F77" s="23">
        <v>810.32569552610005</v>
      </c>
      <c r="G77" s="23">
        <v>810.32569552610005</v>
      </c>
      <c r="H77" s="23">
        <v>7919.2197228076393</v>
      </c>
    </row>
    <row r="78" spans="1:9" x14ac:dyDescent="0.2">
      <c r="A78" s="25"/>
      <c r="B78" s="25"/>
      <c r="C78" s="24" t="s">
        <v>13</v>
      </c>
      <c r="D78" s="22" t="s">
        <v>14</v>
      </c>
      <c r="E78" s="6">
        <f t="shared" ref="E78:E81" si="21">F78/95*100</f>
        <v>150.5263157894737</v>
      </c>
      <c r="F78" s="23">
        <v>143</v>
      </c>
      <c r="G78" s="23">
        <v>143</v>
      </c>
      <c r="H78" s="23">
        <v>1444</v>
      </c>
    </row>
    <row r="79" spans="1:9" x14ac:dyDescent="0.2">
      <c r="A79" s="25"/>
      <c r="B79" s="25"/>
      <c r="C79" s="24" t="s">
        <v>15</v>
      </c>
      <c r="D79" s="22" t="s">
        <v>16</v>
      </c>
      <c r="E79" s="6">
        <f t="shared" si="21"/>
        <v>29.252842105263156</v>
      </c>
      <c r="F79" s="23">
        <v>27.790199999999999</v>
      </c>
      <c r="G79" s="23">
        <v>27.790199999999999</v>
      </c>
      <c r="H79" s="23">
        <v>104.0502</v>
      </c>
    </row>
    <row r="80" spans="1:9" x14ac:dyDescent="0.2">
      <c r="A80" s="25"/>
      <c r="B80" s="25"/>
      <c r="C80" s="24" t="s">
        <v>17</v>
      </c>
      <c r="D80" s="22" t="s">
        <v>18</v>
      </c>
      <c r="E80" s="6">
        <f t="shared" si="21"/>
        <v>0</v>
      </c>
      <c r="F80" s="23">
        <v>0</v>
      </c>
      <c r="G80" s="23">
        <v>0</v>
      </c>
      <c r="H80" s="23">
        <v>16</v>
      </c>
    </row>
    <row r="81" spans="1:9" x14ac:dyDescent="0.2">
      <c r="A81" s="25"/>
      <c r="B81" s="25"/>
      <c r="C81" s="24" t="s">
        <v>19</v>
      </c>
      <c r="D81" s="22" t="s">
        <v>20</v>
      </c>
      <c r="E81" s="6">
        <f t="shared" si="21"/>
        <v>0</v>
      </c>
      <c r="F81" s="23">
        <v>0</v>
      </c>
      <c r="G81" s="23">
        <v>0</v>
      </c>
      <c r="H81" s="23">
        <v>74</v>
      </c>
    </row>
    <row r="82" spans="1:9" x14ac:dyDescent="0.2">
      <c r="A82" s="25"/>
      <c r="B82" s="25"/>
      <c r="C82" s="7" t="s">
        <v>21</v>
      </c>
      <c r="D82" s="26" t="s">
        <v>22</v>
      </c>
      <c r="E82" s="8">
        <f t="shared" ref="E82" si="22">SUM(E77:E81)</f>
        <v>1032.7535742380001</v>
      </c>
      <c r="F82" s="28">
        <f t="shared" ref="F82:H82" si="23">SUM(F77:F81)</f>
        <v>981.11589552610008</v>
      </c>
      <c r="G82" s="28">
        <f t="shared" si="23"/>
        <v>981.11589552610008</v>
      </c>
      <c r="H82" s="28">
        <f t="shared" si="23"/>
        <v>9557.2699228076399</v>
      </c>
      <c r="I82" s="3"/>
    </row>
    <row r="83" spans="1:9" x14ac:dyDescent="0.2">
      <c r="A83" s="25"/>
      <c r="B83" s="25"/>
      <c r="C83" s="24"/>
      <c r="D83" s="22"/>
      <c r="E83" s="6"/>
      <c r="F83" s="23"/>
      <c r="G83" s="23"/>
      <c r="H83" s="23"/>
    </row>
    <row r="84" spans="1:9" x14ac:dyDescent="0.2">
      <c r="A84" s="7" t="s">
        <v>43</v>
      </c>
      <c r="B84" s="7" t="s">
        <v>44</v>
      </c>
      <c r="C84" s="24" t="s">
        <v>11</v>
      </c>
      <c r="D84" s="22" t="s">
        <v>12</v>
      </c>
      <c r="E84" s="6">
        <f>F84/95*100</f>
        <v>25.679011595578949</v>
      </c>
      <c r="F84" s="23">
        <v>24.3950610158</v>
      </c>
      <c r="G84" s="23">
        <v>24.3950610158</v>
      </c>
      <c r="H84" s="23">
        <v>157.70553101579998</v>
      </c>
    </row>
    <row r="85" spans="1:9" x14ac:dyDescent="0.2">
      <c r="A85" s="25"/>
      <c r="B85" s="25"/>
      <c r="C85" s="24" t="s">
        <v>13</v>
      </c>
      <c r="D85" s="22" t="s">
        <v>14</v>
      </c>
      <c r="E85" s="6">
        <f t="shared" ref="E85:E88" si="24">F85/95*100</f>
        <v>5.2441557894736839</v>
      </c>
      <c r="F85" s="23">
        <v>4.981948</v>
      </c>
      <c r="G85" s="23">
        <v>4.981948</v>
      </c>
      <c r="H85" s="23">
        <v>124.053938</v>
      </c>
    </row>
    <row r="86" spans="1:9" x14ac:dyDescent="0.2">
      <c r="A86" s="25"/>
      <c r="B86" s="25"/>
      <c r="C86" s="24" t="s">
        <v>15</v>
      </c>
      <c r="D86" s="22" t="s">
        <v>16</v>
      </c>
      <c r="E86" s="6">
        <f t="shared" si="24"/>
        <v>7.1684210526315777</v>
      </c>
      <c r="F86" s="23">
        <v>6.81</v>
      </c>
      <c r="G86" s="23">
        <v>6.81</v>
      </c>
      <c r="H86" s="23">
        <v>92.600650000000002</v>
      </c>
    </row>
    <row r="87" spans="1:9" x14ac:dyDescent="0.2">
      <c r="A87" s="25"/>
      <c r="B87" s="25"/>
      <c r="C87" s="24" t="s">
        <v>17</v>
      </c>
      <c r="D87" s="22" t="s">
        <v>18</v>
      </c>
      <c r="E87" s="6">
        <f t="shared" si="24"/>
        <v>0</v>
      </c>
      <c r="F87" s="23">
        <v>0</v>
      </c>
      <c r="G87" s="23">
        <v>0</v>
      </c>
      <c r="H87" s="23">
        <v>1</v>
      </c>
    </row>
    <row r="88" spans="1:9" x14ac:dyDescent="0.2">
      <c r="A88" s="25"/>
      <c r="B88" s="25"/>
      <c r="C88" s="24" t="s">
        <v>19</v>
      </c>
      <c r="D88" s="22" t="s">
        <v>20</v>
      </c>
      <c r="E88" s="6">
        <f t="shared" si="24"/>
        <v>0</v>
      </c>
      <c r="F88" s="23">
        <v>0</v>
      </c>
      <c r="G88" s="23">
        <v>0</v>
      </c>
      <c r="H88" s="23">
        <v>2</v>
      </c>
    </row>
    <row r="89" spans="1:9" x14ac:dyDescent="0.2">
      <c r="A89" s="25"/>
      <c r="B89" s="25"/>
      <c r="C89" s="7" t="s">
        <v>21</v>
      </c>
      <c r="D89" s="26" t="s">
        <v>22</v>
      </c>
      <c r="E89" s="8">
        <f>SUM(E84:E88)</f>
        <v>38.091588437684209</v>
      </c>
      <c r="F89" s="28">
        <f>SUM(F84:F88)</f>
        <v>36.187009015800001</v>
      </c>
      <c r="G89" s="28">
        <f>SUM(G84:G88)</f>
        <v>36.187009015800001</v>
      </c>
      <c r="H89" s="28">
        <f>SUM(H84:H88)</f>
        <v>377.36011901580002</v>
      </c>
      <c r="I89" s="3"/>
    </row>
    <row r="90" spans="1:9" x14ac:dyDescent="0.2">
      <c r="A90" s="25"/>
      <c r="B90" s="25"/>
      <c r="C90" s="24"/>
      <c r="D90" s="22"/>
      <c r="E90" s="6"/>
      <c r="F90" s="23"/>
      <c r="G90" s="23"/>
      <c r="H90" s="23"/>
    </row>
    <row r="91" spans="1:9" x14ac:dyDescent="0.2">
      <c r="A91" s="7" t="s">
        <v>45</v>
      </c>
      <c r="B91" s="7" t="s">
        <v>46</v>
      </c>
      <c r="C91" s="24" t="s">
        <v>11</v>
      </c>
      <c r="D91" s="22" t="s">
        <v>12</v>
      </c>
      <c r="E91" s="6">
        <f>F91/95*100</f>
        <v>34.242165368421048</v>
      </c>
      <c r="F91" s="23">
        <v>32.530057100000001</v>
      </c>
      <c r="G91" s="23">
        <v>32.530057100000001</v>
      </c>
      <c r="H91" s="23">
        <v>193.1442181819173</v>
      </c>
    </row>
    <row r="92" spans="1:9" x14ac:dyDescent="0.2">
      <c r="A92" s="25"/>
      <c r="B92" s="25"/>
      <c r="C92" s="24" t="s">
        <v>13</v>
      </c>
      <c r="D92" s="22" t="s">
        <v>14</v>
      </c>
      <c r="E92" s="6">
        <f t="shared" ref="E92:E95" si="25">F92/95*100</f>
        <v>0</v>
      </c>
      <c r="F92" s="23">
        <v>0</v>
      </c>
      <c r="G92" s="23">
        <v>0</v>
      </c>
      <c r="H92" s="23">
        <v>63.41</v>
      </c>
    </row>
    <row r="93" spans="1:9" x14ac:dyDescent="0.2">
      <c r="A93" s="25"/>
      <c r="B93" s="25"/>
      <c r="C93" s="24" t="s">
        <v>15</v>
      </c>
      <c r="D93" s="22" t="s">
        <v>16</v>
      </c>
      <c r="E93" s="6">
        <f t="shared" si="25"/>
        <v>3.0796000000000001</v>
      </c>
      <c r="F93" s="23">
        <v>2.9256199999999999</v>
      </c>
      <c r="G93" s="23">
        <v>2.9256199999999999</v>
      </c>
      <c r="H93" s="23">
        <v>178.52588500000002</v>
      </c>
    </row>
    <row r="94" spans="1:9" x14ac:dyDescent="0.2">
      <c r="A94" s="25"/>
      <c r="B94" s="25"/>
      <c r="C94" s="24" t="s">
        <v>17</v>
      </c>
      <c r="D94" s="22" t="s">
        <v>18</v>
      </c>
      <c r="E94" s="6">
        <f t="shared" si="25"/>
        <v>0</v>
      </c>
      <c r="F94" s="23">
        <v>0</v>
      </c>
      <c r="G94" s="23">
        <v>0</v>
      </c>
      <c r="H94" s="23">
        <v>0</v>
      </c>
    </row>
    <row r="95" spans="1:9" x14ac:dyDescent="0.2">
      <c r="A95" s="25"/>
      <c r="B95" s="25"/>
      <c r="C95" s="24" t="s">
        <v>19</v>
      </c>
      <c r="D95" s="22" t="s">
        <v>20</v>
      </c>
      <c r="E95" s="6">
        <f t="shared" si="25"/>
        <v>0</v>
      </c>
      <c r="F95" s="23">
        <v>0</v>
      </c>
      <c r="G95" s="23">
        <v>0</v>
      </c>
      <c r="H95" s="23">
        <v>0</v>
      </c>
    </row>
    <row r="96" spans="1:9" x14ac:dyDescent="0.2">
      <c r="A96" s="25"/>
      <c r="B96" s="25"/>
      <c r="C96" s="7" t="s">
        <v>21</v>
      </c>
      <c r="D96" s="26" t="s">
        <v>22</v>
      </c>
      <c r="E96" s="8">
        <f>SUM(E91:E95)</f>
        <v>37.321765368421048</v>
      </c>
      <c r="F96" s="28">
        <f>SUM(F91:F95)</f>
        <v>35.455677100000003</v>
      </c>
      <c r="G96" s="28">
        <f>SUM(G91:G95)</f>
        <v>35.455677100000003</v>
      </c>
      <c r="H96" s="28">
        <f>SUM(H91:H95)</f>
        <v>435.08010318191731</v>
      </c>
      <c r="I96" s="3"/>
    </row>
    <row r="97" spans="1:9" x14ac:dyDescent="0.2">
      <c r="A97" s="25"/>
      <c r="B97" s="25"/>
      <c r="C97" s="24"/>
      <c r="D97" s="22"/>
      <c r="E97" s="6"/>
      <c r="F97" s="23"/>
      <c r="G97" s="23"/>
      <c r="H97" s="23"/>
    </row>
    <row r="98" spans="1:9" x14ac:dyDescent="0.2">
      <c r="A98" s="7" t="s">
        <v>47</v>
      </c>
      <c r="B98" s="7" t="s">
        <v>48</v>
      </c>
      <c r="C98" s="24" t="s">
        <v>11</v>
      </c>
      <c r="D98" s="22" t="s">
        <v>12</v>
      </c>
      <c r="E98" s="6">
        <f>F98/95*100</f>
        <v>14.242980105263159</v>
      </c>
      <c r="F98" s="23">
        <v>13.5308311</v>
      </c>
      <c r="G98" s="23">
        <v>13.5308311</v>
      </c>
      <c r="H98" s="23">
        <v>75.569234775920847</v>
      </c>
    </row>
    <row r="99" spans="1:9" x14ac:dyDescent="0.2">
      <c r="A99" s="25"/>
      <c r="B99" s="25"/>
      <c r="C99" s="24" t="s">
        <v>13</v>
      </c>
      <c r="D99" s="22" t="s">
        <v>14</v>
      </c>
      <c r="E99" s="6">
        <f t="shared" ref="E99:E102" si="26">F99/95*100</f>
        <v>141.05263157894737</v>
      </c>
      <c r="F99" s="23">
        <v>134</v>
      </c>
      <c r="G99" s="23">
        <v>134</v>
      </c>
      <c r="H99" s="23">
        <v>866.76</v>
      </c>
    </row>
    <row r="100" spans="1:9" x14ac:dyDescent="0.2">
      <c r="A100" s="25"/>
      <c r="B100" s="25"/>
      <c r="C100" s="24" t="s">
        <v>15</v>
      </c>
      <c r="D100" s="22" t="s">
        <v>16</v>
      </c>
      <c r="E100" s="6">
        <f t="shared" si="26"/>
        <v>19.185894736842108</v>
      </c>
      <c r="F100" s="23">
        <v>18.226600000000001</v>
      </c>
      <c r="G100" s="23">
        <v>18.226600000000001</v>
      </c>
      <c r="H100" s="23">
        <v>251.73309999999998</v>
      </c>
    </row>
    <row r="101" spans="1:9" x14ac:dyDescent="0.2">
      <c r="A101" s="25"/>
      <c r="B101" s="25"/>
      <c r="C101" s="24" t="s">
        <v>17</v>
      </c>
      <c r="D101" s="22" t="s">
        <v>18</v>
      </c>
      <c r="E101" s="6">
        <f t="shared" si="26"/>
        <v>0</v>
      </c>
      <c r="F101" s="23">
        <v>0</v>
      </c>
      <c r="G101" s="23">
        <v>0</v>
      </c>
      <c r="H101" s="23">
        <v>0</v>
      </c>
    </row>
    <row r="102" spans="1:9" x14ac:dyDescent="0.2">
      <c r="A102" s="25"/>
      <c r="B102" s="25"/>
      <c r="C102" s="24" t="s">
        <v>19</v>
      </c>
      <c r="D102" s="22" t="s">
        <v>20</v>
      </c>
      <c r="E102" s="6">
        <f t="shared" si="26"/>
        <v>0</v>
      </c>
      <c r="F102" s="23">
        <v>0</v>
      </c>
      <c r="G102" s="23">
        <v>0</v>
      </c>
      <c r="H102" s="23">
        <v>5.1281549999999996</v>
      </c>
    </row>
    <row r="103" spans="1:9" x14ac:dyDescent="0.2">
      <c r="A103" s="25"/>
      <c r="B103" s="25"/>
      <c r="C103" s="7" t="s">
        <v>21</v>
      </c>
      <c r="D103" s="26" t="s">
        <v>22</v>
      </c>
      <c r="E103" s="8">
        <f>SUM(E98:E102)</f>
        <v>174.48150642105264</v>
      </c>
      <c r="F103" s="28">
        <f>SUM(F98:F102)</f>
        <v>165.75743109999999</v>
      </c>
      <c r="G103" s="28">
        <f>SUM(G98:G102)</f>
        <v>165.75743109999999</v>
      </c>
      <c r="H103" s="28">
        <f>SUM(H98:H102)</f>
        <v>1199.1904897759209</v>
      </c>
      <c r="I103" s="3"/>
    </row>
    <row r="104" spans="1:9" x14ac:dyDescent="0.2">
      <c r="A104" s="25"/>
      <c r="B104" s="25"/>
      <c r="C104" s="24"/>
      <c r="D104" s="22"/>
      <c r="E104" s="6"/>
      <c r="F104" s="23"/>
      <c r="G104" s="23"/>
      <c r="H104" s="23"/>
    </row>
    <row r="105" spans="1:9" x14ac:dyDescent="0.2">
      <c r="A105" s="7" t="s">
        <v>49</v>
      </c>
      <c r="B105" s="7" t="s">
        <v>50</v>
      </c>
      <c r="C105" s="24" t="s">
        <v>11</v>
      </c>
      <c r="D105" s="22" t="s">
        <v>12</v>
      </c>
      <c r="E105" s="6">
        <f>F105/95*100</f>
        <v>44.28016911431579</v>
      </c>
      <c r="F105" s="23">
        <v>42.066160658599998</v>
      </c>
      <c r="G105" s="23">
        <v>42.066160658599998</v>
      </c>
      <c r="H105" s="23">
        <v>90.368759929856608</v>
      </c>
    </row>
    <row r="106" spans="1:9" x14ac:dyDescent="0.2">
      <c r="A106" s="25"/>
      <c r="B106" s="25"/>
      <c r="C106" s="24" t="s">
        <v>13</v>
      </c>
      <c r="D106" s="22" t="s">
        <v>14</v>
      </c>
      <c r="E106" s="6">
        <f t="shared" ref="E106:E109" si="27">F106/95*100</f>
        <v>4.1229473684210527</v>
      </c>
      <c r="F106" s="23">
        <v>3.9167999999999998</v>
      </c>
      <c r="G106" s="23">
        <v>3.9167999999999998</v>
      </c>
      <c r="H106" s="23">
        <v>13.396800000000001</v>
      </c>
    </row>
    <row r="107" spans="1:9" x14ac:dyDescent="0.2">
      <c r="A107" s="25"/>
      <c r="B107" s="25"/>
      <c r="C107" s="24" t="s">
        <v>15</v>
      </c>
      <c r="D107" s="22" t="s">
        <v>16</v>
      </c>
      <c r="E107" s="6">
        <f t="shared" si="27"/>
        <v>37.494736842105262</v>
      </c>
      <c r="F107" s="23">
        <v>35.619999999999997</v>
      </c>
      <c r="G107" s="23">
        <v>35.619999999999997</v>
      </c>
      <c r="H107" s="23">
        <v>285.55047000000002</v>
      </c>
    </row>
    <row r="108" spans="1:9" x14ac:dyDescent="0.2">
      <c r="A108" s="25"/>
      <c r="B108" s="25"/>
      <c r="C108" s="24" t="s">
        <v>17</v>
      </c>
      <c r="D108" s="22" t="s">
        <v>18</v>
      </c>
      <c r="E108" s="6">
        <f t="shared" si="27"/>
        <v>0</v>
      </c>
      <c r="F108" s="23">
        <v>0</v>
      </c>
      <c r="G108" s="23">
        <v>0</v>
      </c>
      <c r="H108" s="23">
        <v>0</v>
      </c>
    </row>
    <row r="109" spans="1:9" x14ac:dyDescent="0.2">
      <c r="A109" s="25"/>
      <c r="B109" s="25"/>
      <c r="C109" s="24" t="s">
        <v>19</v>
      </c>
      <c r="D109" s="22" t="s">
        <v>20</v>
      </c>
      <c r="E109" s="6">
        <f t="shared" si="27"/>
        <v>0</v>
      </c>
      <c r="F109" s="23">
        <v>0</v>
      </c>
      <c r="G109" s="23">
        <v>0</v>
      </c>
      <c r="H109" s="23">
        <v>0</v>
      </c>
    </row>
    <row r="110" spans="1:9" x14ac:dyDescent="0.2">
      <c r="A110" s="25"/>
      <c r="B110" s="25"/>
      <c r="C110" s="7" t="s">
        <v>21</v>
      </c>
      <c r="D110" s="26" t="s">
        <v>22</v>
      </c>
      <c r="E110" s="8">
        <f>SUM(E105:E109)</f>
        <v>85.897853324842103</v>
      </c>
      <c r="F110" s="28">
        <f>SUM(F105:F109)</f>
        <v>81.602960658599997</v>
      </c>
      <c r="G110" s="28">
        <f>SUM(G105:G109)</f>
        <v>81.602960658599997</v>
      </c>
      <c r="H110" s="28">
        <f>SUM(H105:H109)</f>
        <v>389.31602992985665</v>
      </c>
      <c r="I110" s="3"/>
    </row>
    <row r="111" spans="1:9" x14ac:dyDescent="0.2">
      <c r="A111" s="25"/>
      <c r="B111" s="25"/>
      <c r="C111" s="24"/>
      <c r="D111" s="22"/>
      <c r="E111" s="6"/>
      <c r="F111" s="23"/>
      <c r="G111" s="23"/>
      <c r="H111" s="23"/>
    </row>
    <row r="112" spans="1:9" x14ac:dyDescent="0.2">
      <c r="A112" s="7" t="s">
        <v>51</v>
      </c>
      <c r="B112" s="7" t="s">
        <v>52</v>
      </c>
      <c r="C112" s="24" t="s">
        <v>11</v>
      </c>
      <c r="D112" s="22" t="s">
        <v>12</v>
      </c>
      <c r="E112" s="6">
        <f>F112/95*100</f>
        <v>207.36861400757897</v>
      </c>
      <c r="F112" s="23">
        <v>197.00018330720002</v>
      </c>
      <c r="G112" s="23">
        <v>197.00018330720002</v>
      </c>
      <c r="H112" s="23">
        <v>1251.9883834332095</v>
      </c>
    </row>
    <row r="113" spans="1:9" x14ac:dyDescent="0.2">
      <c r="A113" s="25"/>
      <c r="B113" s="25"/>
      <c r="C113" s="24" t="s">
        <v>13</v>
      </c>
      <c r="D113" s="22" t="s">
        <v>14</v>
      </c>
      <c r="E113" s="6">
        <f t="shared" ref="E113:E116" si="28">F113/95*100</f>
        <v>0</v>
      </c>
      <c r="F113" s="23">
        <v>0</v>
      </c>
      <c r="G113" s="23">
        <v>0</v>
      </c>
      <c r="H113" s="23">
        <v>591.11699999999996</v>
      </c>
    </row>
    <row r="114" spans="1:9" x14ac:dyDescent="0.2">
      <c r="A114" s="25"/>
      <c r="B114" s="25"/>
      <c r="C114" s="24" t="s">
        <v>15</v>
      </c>
      <c r="D114" s="22" t="s">
        <v>16</v>
      </c>
      <c r="E114" s="6">
        <f t="shared" si="28"/>
        <v>157.89473684210526</v>
      </c>
      <c r="F114" s="23">
        <v>150</v>
      </c>
      <c r="G114" s="23">
        <v>150</v>
      </c>
      <c r="H114" s="23">
        <v>1627.9441999999999</v>
      </c>
    </row>
    <row r="115" spans="1:9" x14ac:dyDescent="0.2">
      <c r="A115" s="25"/>
      <c r="B115" s="25"/>
      <c r="C115" s="24" t="s">
        <v>17</v>
      </c>
      <c r="D115" s="22" t="s">
        <v>18</v>
      </c>
      <c r="E115" s="6">
        <f t="shared" si="28"/>
        <v>0</v>
      </c>
      <c r="F115" s="23">
        <v>0</v>
      </c>
      <c r="G115" s="23">
        <v>0</v>
      </c>
      <c r="H115" s="23">
        <v>78</v>
      </c>
    </row>
    <row r="116" spans="1:9" x14ac:dyDescent="0.2">
      <c r="A116" s="25"/>
      <c r="B116" s="25"/>
      <c r="C116" s="24" t="s">
        <v>19</v>
      </c>
      <c r="D116" s="22" t="s">
        <v>20</v>
      </c>
      <c r="E116" s="6">
        <f t="shared" si="28"/>
        <v>9.6812172631578957</v>
      </c>
      <c r="F116" s="23">
        <v>9.1971564000000008</v>
      </c>
      <c r="G116" s="23">
        <v>9.1971564000000008</v>
      </c>
      <c r="H116" s="23">
        <v>10.197156400000001</v>
      </c>
    </row>
    <row r="117" spans="1:9" x14ac:dyDescent="0.2">
      <c r="A117" s="25"/>
      <c r="B117" s="25"/>
      <c r="C117" s="7" t="s">
        <v>21</v>
      </c>
      <c r="D117" s="26" t="s">
        <v>22</v>
      </c>
      <c r="E117" s="8">
        <f>SUM(E112:E116)</f>
        <v>374.94456811284215</v>
      </c>
      <c r="F117" s="28">
        <f>SUM(F112:F116)</f>
        <v>356.1973397072</v>
      </c>
      <c r="G117" s="28">
        <f>SUM(G112:G116)</f>
        <v>356.1973397072</v>
      </c>
      <c r="H117" s="28">
        <f>SUM(H112:H116)</f>
        <v>3559.2467398332096</v>
      </c>
      <c r="I117" s="3"/>
    </row>
    <row r="118" spans="1:9" x14ac:dyDescent="0.2">
      <c r="A118" s="25"/>
      <c r="B118" s="25"/>
      <c r="C118" s="24"/>
      <c r="D118" s="22"/>
      <c r="E118" s="6"/>
      <c r="F118" s="23"/>
      <c r="G118" s="23"/>
      <c r="H118" s="23"/>
    </row>
    <row r="119" spans="1:9" x14ac:dyDescent="0.2">
      <c r="A119" s="7" t="s">
        <v>53</v>
      </c>
      <c r="B119" s="7" t="s">
        <v>54</v>
      </c>
      <c r="C119" s="24" t="s">
        <v>11</v>
      </c>
      <c r="D119" s="22" t="s">
        <v>12</v>
      </c>
      <c r="E119" s="6">
        <f>F119/95*100</f>
        <v>25.500310625473681</v>
      </c>
      <c r="F119" s="23">
        <v>24.2252950942</v>
      </c>
      <c r="G119" s="23">
        <v>24.2252950942</v>
      </c>
      <c r="H119" s="23">
        <v>169.29271166023921</v>
      </c>
    </row>
    <row r="120" spans="1:9" x14ac:dyDescent="0.2">
      <c r="A120" s="25"/>
      <c r="B120" s="25"/>
      <c r="C120" s="24" t="s">
        <v>13</v>
      </c>
      <c r="D120" s="22" t="s">
        <v>14</v>
      </c>
      <c r="E120" s="6">
        <f t="shared" ref="E120:E123" si="29">F120/95*100</f>
        <v>0</v>
      </c>
      <c r="F120" s="23">
        <v>0</v>
      </c>
      <c r="G120" s="23">
        <v>0</v>
      </c>
      <c r="H120" s="23">
        <v>0</v>
      </c>
    </row>
    <row r="121" spans="1:9" x14ac:dyDescent="0.2">
      <c r="A121" s="25"/>
      <c r="B121" s="25"/>
      <c r="C121" s="24" t="s">
        <v>15</v>
      </c>
      <c r="D121" s="22" t="s">
        <v>16</v>
      </c>
      <c r="E121" s="6">
        <f t="shared" si="29"/>
        <v>11.052631578947368</v>
      </c>
      <c r="F121" s="23">
        <v>10.5</v>
      </c>
      <c r="G121" s="23">
        <v>10.5</v>
      </c>
      <c r="H121" s="23">
        <v>68.18256439999999</v>
      </c>
    </row>
    <row r="122" spans="1:9" x14ac:dyDescent="0.2">
      <c r="A122" s="25"/>
      <c r="B122" s="25"/>
      <c r="C122" s="24" t="s">
        <v>17</v>
      </c>
      <c r="D122" s="22" t="s">
        <v>18</v>
      </c>
      <c r="E122" s="6">
        <f t="shared" si="29"/>
        <v>0</v>
      </c>
      <c r="F122" s="23">
        <v>0</v>
      </c>
      <c r="G122" s="23">
        <v>0</v>
      </c>
      <c r="H122" s="23">
        <v>0</v>
      </c>
    </row>
    <row r="123" spans="1:9" x14ac:dyDescent="0.2">
      <c r="A123" s="25"/>
      <c r="B123" s="25"/>
      <c r="C123" s="24" t="s">
        <v>19</v>
      </c>
      <c r="D123" s="22" t="s">
        <v>20</v>
      </c>
      <c r="E123" s="6">
        <f t="shared" si="29"/>
        <v>0</v>
      </c>
      <c r="F123" s="23">
        <v>0</v>
      </c>
      <c r="G123" s="23">
        <v>0</v>
      </c>
      <c r="H123" s="23">
        <v>0</v>
      </c>
    </row>
    <row r="124" spans="1:9" x14ac:dyDescent="0.2">
      <c r="A124" s="25"/>
      <c r="B124" s="25"/>
      <c r="C124" s="7" t="s">
        <v>21</v>
      </c>
      <c r="D124" s="26" t="s">
        <v>22</v>
      </c>
      <c r="E124" s="8">
        <f>SUM(E119:E123)</f>
        <v>36.552942204421051</v>
      </c>
      <c r="F124" s="28">
        <f>SUM(F119:F123)</f>
        <v>34.7252950942</v>
      </c>
      <c r="G124" s="28">
        <f>SUM(G119:G123)</f>
        <v>34.7252950942</v>
      </c>
      <c r="H124" s="28">
        <f>SUM(H119:H123)</f>
        <v>237.4752760602392</v>
      </c>
      <c r="I124" s="3"/>
    </row>
    <row r="125" spans="1:9" x14ac:dyDescent="0.2">
      <c r="A125" s="25"/>
      <c r="B125" s="25"/>
      <c r="C125" s="24"/>
      <c r="D125" s="22"/>
      <c r="E125" s="6"/>
      <c r="F125" s="23"/>
      <c r="G125" s="23"/>
      <c r="H125" s="23"/>
    </row>
    <row r="126" spans="1:9" x14ac:dyDescent="0.2">
      <c r="A126" s="7" t="s">
        <v>37</v>
      </c>
      <c r="B126" s="7" t="s">
        <v>38</v>
      </c>
      <c r="C126" s="24" t="s">
        <v>11</v>
      </c>
      <c r="D126" s="22" t="s">
        <v>12</v>
      </c>
      <c r="E126" s="6">
        <f>SUM(E119,E112,E105,E98,E91,E84,E77,E70)</f>
        <v>1222.7848845283161</v>
      </c>
      <c r="F126" s="23">
        <f t="shared" ref="F126:G131" si="30">SUM(F119,F112,F105,F98,F91,F84,F77,F70)</f>
        <v>1161.6456403019001</v>
      </c>
      <c r="G126" s="23">
        <f t="shared" si="30"/>
        <v>1161.6456403019001</v>
      </c>
      <c r="H126" s="23">
        <v>9928</v>
      </c>
    </row>
    <row r="127" spans="1:9" x14ac:dyDescent="0.2">
      <c r="A127" s="25"/>
      <c r="B127" s="25"/>
      <c r="C127" s="24" t="s">
        <v>13</v>
      </c>
      <c r="D127" s="22" t="s">
        <v>14</v>
      </c>
      <c r="E127" s="6">
        <f t="shared" ref="E127:E131" si="31">SUM(E120,E113,E106,E99,E92,E85,E78,E71)</f>
        <v>323.05131368421058</v>
      </c>
      <c r="F127" s="23">
        <f t="shared" si="30"/>
        <v>306.89874799999996</v>
      </c>
      <c r="G127" s="23">
        <f t="shared" si="30"/>
        <v>306.89874799999996</v>
      </c>
      <c r="H127" s="23">
        <v>3201</v>
      </c>
    </row>
    <row r="128" spans="1:9" x14ac:dyDescent="0.2">
      <c r="A128" s="25"/>
      <c r="B128" s="25"/>
      <c r="C128" s="24" t="s">
        <v>15</v>
      </c>
      <c r="D128" s="22" t="s">
        <v>16</v>
      </c>
      <c r="E128" s="6">
        <f t="shared" si="31"/>
        <v>265.12886315789473</v>
      </c>
      <c r="F128" s="23">
        <f t="shared" si="30"/>
        <v>251.87242000000001</v>
      </c>
      <c r="G128" s="23">
        <f t="shared" si="30"/>
        <v>251.87242000000001</v>
      </c>
      <c r="H128" s="23">
        <v>2645</v>
      </c>
    </row>
    <row r="129" spans="1:9" x14ac:dyDescent="0.2">
      <c r="A129" s="25"/>
      <c r="B129" s="25"/>
      <c r="C129" s="24" t="s">
        <v>17</v>
      </c>
      <c r="D129" s="22" t="s">
        <v>18</v>
      </c>
      <c r="E129" s="6">
        <f t="shared" si="31"/>
        <v>0</v>
      </c>
      <c r="F129" s="23">
        <f t="shared" si="30"/>
        <v>0</v>
      </c>
      <c r="G129" s="23">
        <f t="shared" si="30"/>
        <v>0</v>
      </c>
      <c r="H129" s="23">
        <v>95</v>
      </c>
    </row>
    <row r="130" spans="1:9" x14ac:dyDescent="0.2">
      <c r="A130" s="25"/>
      <c r="B130" s="25"/>
      <c r="C130" s="24" t="s">
        <v>19</v>
      </c>
      <c r="D130" s="22" t="s">
        <v>20</v>
      </c>
      <c r="E130" s="6">
        <f t="shared" si="31"/>
        <v>9.6812172631578957</v>
      </c>
      <c r="F130" s="23">
        <f t="shared" si="30"/>
        <v>9.1971564000000008</v>
      </c>
      <c r="G130" s="23">
        <f t="shared" si="30"/>
        <v>9.1971564000000008</v>
      </c>
      <c r="H130" s="23">
        <v>91</v>
      </c>
    </row>
    <row r="131" spans="1:9" x14ac:dyDescent="0.2">
      <c r="A131" s="25"/>
      <c r="B131" s="25"/>
      <c r="C131" s="7" t="s">
        <v>21</v>
      </c>
      <c r="D131" s="26" t="s">
        <v>22</v>
      </c>
      <c r="E131" s="8">
        <f t="shared" si="31"/>
        <v>1820.646278633579</v>
      </c>
      <c r="F131" s="28">
        <f t="shared" si="30"/>
        <v>1729.6139647019002</v>
      </c>
      <c r="G131" s="28">
        <f t="shared" si="30"/>
        <v>1729.6139647019002</v>
      </c>
      <c r="H131" s="30">
        <v>15960</v>
      </c>
      <c r="I131" s="3"/>
    </row>
    <row r="132" spans="1:9" x14ac:dyDescent="0.2">
      <c r="A132" s="25"/>
      <c r="B132" s="25"/>
      <c r="C132" s="24"/>
      <c r="D132" s="22"/>
      <c r="E132" s="6"/>
      <c r="F132" s="23"/>
      <c r="G132" s="23"/>
      <c r="H132" s="23"/>
    </row>
    <row r="133" spans="1:9" x14ac:dyDescent="0.2">
      <c r="A133" s="7" t="s">
        <v>55</v>
      </c>
      <c r="B133" s="7" t="s">
        <v>56</v>
      </c>
      <c r="C133" s="24"/>
      <c r="D133" s="22"/>
      <c r="E133" s="6"/>
      <c r="F133" s="23"/>
      <c r="G133" s="23"/>
      <c r="H133" s="23"/>
    </row>
    <row r="134" spans="1:9" x14ac:dyDescent="0.2">
      <c r="A134" s="7" t="s">
        <v>57</v>
      </c>
      <c r="B134" s="7" t="s">
        <v>58</v>
      </c>
      <c r="C134" s="24" t="s">
        <v>11</v>
      </c>
      <c r="D134" s="22" t="s">
        <v>12</v>
      </c>
      <c r="E134" s="6">
        <f>F134/95*100</f>
        <v>1968.756077588316</v>
      </c>
      <c r="F134" s="23">
        <v>1870.3182737089001</v>
      </c>
      <c r="G134" s="23">
        <v>1870.3182737089001</v>
      </c>
      <c r="H134" s="23">
        <v>14859.426624873198</v>
      </c>
    </row>
    <row r="135" spans="1:9" x14ac:dyDescent="0.2">
      <c r="A135" s="25"/>
      <c r="B135" s="25"/>
      <c r="C135" s="24" t="s">
        <v>13</v>
      </c>
      <c r="D135" s="22" t="s">
        <v>14</v>
      </c>
      <c r="E135" s="6">
        <f t="shared" ref="E135:E138" si="32">F135/95*100</f>
        <v>0</v>
      </c>
      <c r="F135" s="23">
        <v>0</v>
      </c>
      <c r="G135" s="23">
        <v>0</v>
      </c>
      <c r="H135" s="23">
        <v>14368</v>
      </c>
    </row>
    <row r="136" spans="1:9" x14ac:dyDescent="0.2">
      <c r="A136" s="25"/>
      <c r="B136" s="25"/>
      <c r="C136" s="24" t="s">
        <v>15</v>
      </c>
      <c r="D136" s="22" t="s">
        <v>16</v>
      </c>
      <c r="E136" s="6">
        <f t="shared" si="32"/>
        <v>0</v>
      </c>
      <c r="F136" s="23">
        <v>0</v>
      </c>
      <c r="G136" s="23">
        <v>0</v>
      </c>
      <c r="H136" s="23">
        <v>3</v>
      </c>
    </row>
    <row r="137" spans="1:9" x14ac:dyDescent="0.2">
      <c r="A137" s="25"/>
      <c r="B137" s="25"/>
      <c r="C137" s="24" t="s">
        <v>17</v>
      </c>
      <c r="D137" s="22" t="s">
        <v>18</v>
      </c>
      <c r="E137" s="6">
        <f t="shared" si="32"/>
        <v>0</v>
      </c>
      <c r="F137" s="23">
        <v>0</v>
      </c>
      <c r="G137" s="23">
        <v>0</v>
      </c>
      <c r="H137" s="23">
        <v>366</v>
      </c>
    </row>
    <row r="138" spans="1:9" x14ac:dyDescent="0.2">
      <c r="A138" s="25"/>
      <c r="B138" s="25"/>
      <c r="C138" s="24" t="s">
        <v>19</v>
      </c>
      <c r="D138" s="22" t="s">
        <v>20</v>
      </c>
      <c r="E138" s="6">
        <f t="shared" si="32"/>
        <v>327.79866189473682</v>
      </c>
      <c r="F138" s="23">
        <v>311.40872880000001</v>
      </c>
      <c r="G138" s="23">
        <v>311.40872880000001</v>
      </c>
      <c r="H138" s="23">
        <v>769.26692300000002</v>
      </c>
    </row>
    <row r="139" spans="1:9" x14ac:dyDescent="0.2">
      <c r="A139" s="25"/>
      <c r="B139" s="25"/>
      <c r="C139" s="7" t="s">
        <v>21</v>
      </c>
      <c r="D139" s="26" t="s">
        <v>22</v>
      </c>
      <c r="E139" s="8">
        <f t="shared" ref="E139" si="33">SUM(E134:E138)</f>
        <v>2296.5547394830528</v>
      </c>
      <c r="F139" s="28">
        <f t="shared" ref="F139:H139" si="34">SUM(F134:F138)</f>
        <v>2181.7270025089001</v>
      </c>
      <c r="G139" s="28">
        <f t="shared" si="34"/>
        <v>2181.7270025089001</v>
      </c>
      <c r="H139" s="28">
        <f t="shared" si="34"/>
        <v>30365.693547873198</v>
      </c>
      <c r="I139" s="3"/>
    </row>
    <row r="140" spans="1:9" x14ac:dyDescent="0.2">
      <c r="A140" s="25"/>
      <c r="B140" s="25"/>
      <c r="C140" s="24"/>
      <c r="D140" s="22"/>
      <c r="E140" s="6"/>
      <c r="F140" s="23"/>
      <c r="G140" s="23"/>
      <c r="H140" s="23"/>
    </row>
    <row r="141" spans="1:9" x14ac:dyDescent="0.2">
      <c r="A141" s="7" t="s">
        <v>59</v>
      </c>
      <c r="B141" s="7" t="s">
        <v>60</v>
      </c>
      <c r="C141" s="24" t="s">
        <v>11</v>
      </c>
      <c r="D141" s="22" t="s">
        <v>12</v>
      </c>
      <c r="E141" s="6">
        <f>F141/95*100</f>
        <v>691.51820246452633</v>
      </c>
      <c r="F141" s="23">
        <v>656.9422923413</v>
      </c>
      <c r="G141" s="23">
        <v>656.9422923413</v>
      </c>
      <c r="H141" s="23">
        <v>5696.4977007535454</v>
      </c>
    </row>
    <row r="142" spans="1:9" x14ac:dyDescent="0.2">
      <c r="A142" s="25"/>
      <c r="B142" s="25"/>
      <c r="C142" s="24" t="s">
        <v>13</v>
      </c>
      <c r="D142" s="22" t="s">
        <v>14</v>
      </c>
      <c r="E142" s="6">
        <f t="shared" ref="E142:E145" si="35">F142/95*100</f>
        <v>33.852631578947367</v>
      </c>
      <c r="F142" s="23">
        <v>32.159999999999997</v>
      </c>
      <c r="G142" s="23">
        <v>32.159999999999997</v>
      </c>
      <c r="H142" s="23">
        <v>371.513285</v>
      </c>
    </row>
    <row r="143" spans="1:9" x14ac:dyDescent="0.2">
      <c r="A143" s="25"/>
      <c r="B143" s="25"/>
      <c r="C143" s="24" t="s">
        <v>15</v>
      </c>
      <c r="D143" s="22" t="s">
        <v>16</v>
      </c>
      <c r="E143" s="6">
        <f t="shared" si="35"/>
        <v>1.9950000000000003</v>
      </c>
      <c r="F143" s="23">
        <v>1.8952500000000001</v>
      </c>
      <c r="G143" s="23">
        <v>1.8952500000000001</v>
      </c>
      <c r="H143" s="23">
        <v>26.59525</v>
      </c>
    </row>
    <row r="144" spans="1:9" x14ac:dyDescent="0.2">
      <c r="A144" s="25"/>
      <c r="B144" s="25"/>
      <c r="C144" s="24" t="s">
        <v>17</v>
      </c>
      <c r="D144" s="22" t="s">
        <v>18</v>
      </c>
      <c r="E144" s="6">
        <f t="shared" si="35"/>
        <v>0</v>
      </c>
      <c r="F144" s="23">
        <v>0</v>
      </c>
      <c r="G144" s="23">
        <v>0</v>
      </c>
      <c r="H144" s="23">
        <v>0</v>
      </c>
    </row>
    <row r="145" spans="1:9" x14ac:dyDescent="0.2">
      <c r="A145" s="25"/>
      <c r="B145" s="25"/>
      <c r="C145" s="24" t="s">
        <v>19</v>
      </c>
      <c r="D145" s="22" t="s">
        <v>20</v>
      </c>
      <c r="E145" s="6">
        <f t="shared" si="35"/>
        <v>61.900047789473675</v>
      </c>
      <c r="F145" s="23">
        <v>58.805045399999997</v>
      </c>
      <c r="G145" s="23">
        <v>58.805045399999997</v>
      </c>
      <c r="H145" s="23">
        <v>319.71153469999996</v>
      </c>
    </row>
    <row r="146" spans="1:9" x14ac:dyDescent="0.2">
      <c r="A146" s="25"/>
      <c r="B146" s="25"/>
      <c r="C146" s="7" t="s">
        <v>21</v>
      </c>
      <c r="D146" s="26" t="s">
        <v>22</v>
      </c>
      <c r="E146" s="8">
        <f t="shared" ref="E146" si="36">SUM(E141:E145)</f>
        <v>789.26588183294734</v>
      </c>
      <c r="F146" s="28">
        <f t="shared" ref="F146:H146" si="37">SUM(F141:F145)</f>
        <v>749.80258774130004</v>
      </c>
      <c r="G146" s="28">
        <f t="shared" si="37"/>
        <v>749.80258774130004</v>
      </c>
      <c r="H146" s="28">
        <f t="shared" si="37"/>
        <v>6414.3177704535456</v>
      </c>
      <c r="I146" s="3"/>
    </row>
    <row r="147" spans="1:9" x14ac:dyDescent="0.2">
      <c r="A147" s="25"/>
      <c r="B147" s="25"/>
      <c r="C147" s="24"/>
      <c r="D147" s="22"/>
      <c r="E147" s="6"/>
      <c r="F147" s="23"/>
      <c r="G147" s="23"/>
      <c r="H147" s="23"/>
    </row>
    <row r="148" spans="1:9" x14ac:dyDescent="0.2">
      <c r="A148" s="7" t="s">
        <v>61</v>
      </c>
      <c r="B148" s="7" t="s">
        <v>62</v>
      </c>
      <c r="C148" s="24" t="s">
        <v>11</v>
      </c>
      <c r="D148" s="22" t="s">
        <v>12</v>
      </c>
      <c r="E148" s="6">
        <f>F148/95*100</f>
        <v>2197.2795575760001</v>
      </c>
      <c r="F148" s="23">
        <v>2087.4155796972</v>
      </c>
      <c r="G148" s="23">
        <v>2087.4155796972</v>
      </c>
      <c r="H148" s="23">
        <v>16159.062811027386</v>
      </c>
    </row>
    <row r="149" spans="1:9" x14ac:dyDescent="0.2">
      <c r="A149" s="25"/>
      <c r="B149" s="25"/>
      <c r="C149" s="24" t="s">
        <v>13</v>
      </c>
      <c r="D149" s="22" t="s">
        <v>14</v>
      </c>
      <c r="E149" s="6">
        <f t="shared" ref="E149:E152" si="38">F149/95*100</f>
        <v>17.894736842105264</v>
      </c>
      <c r="F149" s="23">
        <v>17</v>
      </c>
      <c r="G149" s="23">
        <v>17</v>
      </c>
      <c r="H149" s="23">
        <v>1801</v>
      </c>
    </row>
    <row r="150" spans="1:9" x14ac:dyDescent="0.2">
      <c r="A150" s="25"/>
      <c r="B150" s="25"/>
      <c r="C150" s="24" t="s">
        <v>15</v>
      </c>
      <c r="D150" s="22" t="s">
        <v>16</v>
      </c>
      <c r="E150" s="6">
        <f t="shared" si="38"/>
        <v>3.1578947368421053</v>
      </c>
      <c r="F150" s="23">
        <v>3</v>
      </c>
      <c r="G150" s="23">
        <v>3</v>
      </c>
      <c r="H150" s="23">
        <v>2028.9683</v>
      </c>
    </row>
    <row r="151" spans="1:9" x14ac:dyDescent="0.2">
      <c r="A151" s="25"/>
      <c r="B151" s="25"/>
      <c r="C151" s="24" t="s">
        <v>17</v>
      </c>
      <c r="D151" s="22" t="s">
        <v>18</v>
      </c>
      <c r="E151" s="6">
        <f t="shared" si="38"/>
        <v>0</v>
      </c>
      <c r="F151" s="23">
        <v>0</v>
      </c>
      <c r="G151" s="23">
        <v>0</v>
      </c>
      <c r="H151" s="23">
        <v>182</v>
      </c>
    </row>
    <row r="152" spans="1:9" x14ac:dyDescent="0.2">
      <c r="A152" s="25"/>
      <c r="B152" s="25"/>
      <c r="C152" s="24" t="s">
        <v>19</v>
      </c>
      <c r="D152" s="22" t="s">
        <v>20</v>
      </c>
      <c r="E152" s="6">
        <f t="shared" si="38"/>
        <v>237.63229084210528</v>
      </c>
      <c r="F152" s="23">
        <v>225.75067630000001</v>
      </c>
      <c r="G152" s="23">
        <v>225.75067630000001</v>
      </c>
      <c r="H152" s="23">
        <v>1820.3527525</v>
      </c>
    </row>
    <row r="153" spans="1:9" x14ac:dyDescent="0.2">
      <c r="A153" s="25"/>
      <c r="B153" s="25"/>
      <c r="C153" s="7" t="s">
        <v>21</v>
      </c>
      <c r="D153" s="26" t="s">
        <v>22</v>
      </c>
      <c r="E153" s="8">
        <f>SUM(E148:E152)</f>
        <v>2455.9644799970529</v>
      </c>
      <c r="F153" s="28">
        <f>SUM(F148:F152)</f>
        <v>2333.1662559972001</v>
      </c>
      <c r="G153" s="28">
        <f>SUM(G148:G152)</f>
        <v>2333.1662559972001</v>
      </c>
      <c r="H153" s="28">
        <f>SUM(H148:H152)</f>
        <v>21991.383863527386</v>
      </c>
      <c r="I153" s="3"/>
    </row>
    <row r="154" spans="1:9" x14ac:dyDescent="0.2">
      <c r="A154" s="25"/>
      <c r="B154" s="25"/>
      <c r="C154" s="24"/>
      <c r="D154" s="22"/>
      <c r="E154" s="6"/>
      <c r="F154" s="23"/>
      <c r="G154" s="23"/>
      <c r="H154" s="23"/>
    </row>
    <row r="155" spans="1:9" x14ac:dyDescent="0.2">
      <c r="A155" s="7" t="s">
        <v>63</v>
      </c>
      <c r="B155" s="7" t="s">
        <v>64</v>
      </c>
      <c r="C155" s="24" t="s">
        <v>11</v>
      </c>
      <c r="D155" s="22" t="s">
        <v>12</v>
      </c>
      <c r="E155" s="6">
        <f>F155/95*100</f>
        <v>3492.1639624206314</v>
      </c>
      <c r="F155" s="23">
        <v>3317.5557642996</v>
      </c>
      <c r="G155" s="23">
        <v>3317.5557642996</v>
      </c>
      <c r="H155" s="23">
        <v>33603.980055104832</v>
      </c>
    </row>
    <row r="156" spans="1:9" x14ac:dyDescent="0.2">
      <c r="A156" s="25"/>
      <c r="B156" s="25"/>
      <c r="C156" s="24" t="s">
        <v>13</v>
      </c>
      <c r="D156" s="22" t="s">
        <v>14</v>
      </c>
      <c r="E156" s="6">
        <f t="shared" ref="E156:E159" si="39">F156/95*100</f>
        <v>391.5789473684211</v>
      </c>
      <c r="F156" s="23">
        <v>372</v>
      </c>
      <c r="G156" s="23">
        <v>372</v>
      </c>
      <c r="H156" s="23">
        <v>3408.54</v>
      </c>
    </row>
    <row r="157" spans="1:9" x14ac:dyDescent="0.2">
      <c r="A157" s="25"/>
      <c r="B157" s="25"/>
      <c r="C157" s="24" t="s">
        <v>15</v>
      </c>
      <c r="D157" s="22" t="s">
        <v>16</v>
      </c>
      <c r="E157" s="6">
        <f t="shared" si="39"/>
        <v>360.14989473684216</v>
      </c>
      <c r="F157" s="23">
        <v>342.14240000000001</v>
      </c>
      <c r="G157" s="23">
        <v>342.14240000000001</v>
      </c>
      <c r="H157" s="23">
        <v>5987.9676719999998</v>
      </c>
    </row>
    <row r="158" spans="1:9" x14ac:dyDescent="0.2">
      <c r="A158" s="25"/>
      <c r="B158" s="25"/>
      <c r="C158" s="24" t="s">
        <v>17</v>
      </c>
      <c r="D158" s="22" t="s">
        <v>18</v>
      </c>
      <c r="E158" s="6">
        <f t="shared" si="39"/>
        <v>345.42105263157896</v>
      </c>
      <c r="F158" s="23">
        <v>328.15</v>
      </c>
      <c r="G158" s="23">
        <v>328.15</v>
      </c>
      <c r="H158" s="23">
        <v>4338.4213802999993</v>
      </c>
    </row>
    <row r="159" spans="1:9" x14ac:dyDescent="0.2">
      <c r="A159" s="25"/>
      <c r="B159" s="25"/>
      <c r="C159" s="24" t="s">
        <v>19</v>
      </c>
      <c r="D159" s="22" t="s">
        <v>20</v>
      </c>
      <c r="E159" s="6">
        <f t="shared" si="39"/>
        <v>246.49513157894739</v>
      </c>
      <c r="F159" s="23">
        <v>234.17037500000001</v>
      </c>
      <c r="G159" s="23">
        <v>234.17037500000001</v>
      </c>
      <c r="H159" s="23">
        <v>4004.1880704</v>
      </c>
    </row>
    <row r="160" spans="1:9" x14ac:dyDescent="0.2">
      <c r="A160" s="25"/>
      <c r="B160" s="25"/>
      <c r="C160" s="7" t="s">
        <v>21</v>
      </c>
      <c r="D160" s="26" t="s">
        <v>22</v>
      </c>
      <c r="E160" s="8">
        <f>SUM(E155:E159)</f>
        <v>4835.8089887364213</v>
      </c>
      <c r="F160" s="28">
        <f>SUM(F155:F159)</f>
        <v>4594.0185392996</v>
      </c>
      <c r="G160" s="28">
        <f>SUM(G155:G159)</f>
        <v>4594.0185392996</v>
      </c>
      <c r="H160" s="28">
        <f>SUM(H155:H159)</f>
        <v>51343.097177804833</v>
      </c>
      <c r="I160" s="3"/>
    </row>
    <row r="161" spans="1:10" x14ac:dyDescent="0.2">
      <c r="A161" s="25"/>
      <c r="B161" s="25"/>
      <c r="C161" s="24"/>
      <c r="D161" s="22"/>
      <c r="E161" s="6"/>
      <c r="F161" s="23"/>
      <c r="G161" s="23"/>
      <c r="H161" s="23"/>
    </row>
    <row r="162" spans="1:10" ht="42.75" x14ac:dyDescent="0.2">
      <c r="A162" s="31" t="s">
        <v>65</v>
      </c>
      <c r="B162" s="31" t="s">
        <v>66</v>
      </c>
      <c r="C162" s="24" t="s">
        <v>11</v>
      </c>
      <c r="D162" s="22" t="s">
        <v>12</v>
      </c>
      <c r="E162" s="6">
        <f>F162/95*100</f>
        <v>2.2496254736842105</v>
      </c>
      <c r="F162" s="23">
        <v>2.1371441999999998</v>
      </c>
      <c r="G162" s="23">
        <v>2.1371441999999998</v>
      </c>
      <c r="H162" s="23">
        <v>19.537958000000003</v>
      </c>
      <c r="J162" s="5"/>
    </row>
    <row r="163" spans="1:10" x14ac:dyDescent="0.2">
      <c r="A163" s="25"/>
      <c r="B163" s="25"/>
      <c r="C163" s="24" t="s">
        <v>13</v>
      </c>
      <c r="D163" s="22" t="s">
        <v>14</v>
      </c>
      <c r="E163" s="6">
        <f t="shared" ref="E163:E166" si="40">F163/95*100</f>
        <v>0</v>
      </c>
      <c r="F163" s="23">
        <v>0</v>
      </c>
      <c r="G163" s="23">
        <v>0</v>
      </c>
      <c r="H163" s="23">
        <v>0</v>
      </c>
    </row>
    <row r="164" spans="1:10" x14ac:dyDescent="0.2">
      <c r="A164" s="25"/>
      <c r="B164" s="25"/>
      <c r="C164" s="24" t="s">
        <v>15</v>
      </c>
      <c r="D164" s="22" t="s">
        <v>16</v>
      </c>
      <c r="E164" s="6">
        <f t="shared" si="40"/>
        <v>0</v>
      </c>
      <c r="F164" s="23">
        <v>0</v>
      </c>
      <c r="G164" s="23">
        <v>0</v>
      </c>
      <c r="H164" s="23">
        <v>277</v>
      </c>
    </row>
    <row r="165" spans="1:10" x14ac:dyDescent="0.2">
      <c r="A165" s="25"/>
      <c r="B165" s="25"/>
      <c r="C165" s="24" t="s">
        <v>17</v>
      </c>
      <c r="D165" s="22" t="s">
        <v>18</v>
      </c>
      <c r="E165" s="6">
        <f t="shared" si="40"/>
        <v>0</v>
      </c>
      <c r="F165" s="23">
        <v>0</v>
      </c>
      <c r="G165" s="23">
        <v>0</v>
      </c>
      <c r="H165" s="23">
        <v>0</v>
      </c>
    </row>
    <row r="166" spans="1:10" x14ac:dyDescent="0.2">
      <c r="A166" s="25"/>
      <c r="B166" s="25"/>
      <c r="C166" s="24" t="s">
        <v>19</v>
      </c>
      <c r="D166" s="22" t="s">
        <v>20</v>
      </c>
      <c r="E166" s="6">
        <f t="shared" si="40"/>
        <v>0</v>
      </c>
      <c r="F166" s="23">
        <v>0</v>
      </c>
      <c r="G166" s="23">
        <v>0</v>
      </c>
      <c r="H166" s="23">
        <v>0</v>
      </c>
    </row>
    <row r="167" spans="1:10" x14ac:dyDescent="0.2">
      <c r="A167" s="25"/>
      <c r="B167" s="25"/>
      <c r="C167" s="7" t="s">
        <v>21</v>
      </c>
      <c r="D167" s="26" t="s">
        <v>22</v>
      </c>
      <c r="E167" s="8">
        <f>SUM(E162:E166)</f>
        <v>2.2496254736842105</v>
      </c>
      <c r="F167" s="28">
        <f>SUM(F162:F166)</f>
        <v>2.1371441999999998</v>
      </c>
      <c r="G167" s="28">
        <f>SUM(G162:G166)</f>
        <v>2.1371441999999998</v>
      </c>
      <c r="H167" s="28">
        <f>SUM(H162:H166)</f>
        <v>296.537958</v>
      </c>
      <c r="I167" s="3"/>
    </row>
    <row r="168" spans="1:10" x14ac:dyDescent="0.2">
      <c r="A168" s="25"/>
      <c r="B168" s="25"/>
      <c r="C168" s="24"/>
      <c r="D168" s="22"/>
      <c r="E168" s="6"/>
      <c r="F168" s="23"/>
      <c r="G168" s="23"/>
      <c r="H168" s="23"/>
    </row>
    <row r="169" spans="1:10" x14ac:dyDescent="0.2">
      <c r="A169" s="7" t="s">
        <v>55</v>
      </c>
      <c r="B169" s="7" t="s">
        <v>56</v>
      </c>
      <c r="C169" s="24" t="s">
        <v>11</v>
      </c>
      <c r="D169" s="22" t="s">
        <v>12</v>
      </c>
      <c r="E169" s="6">
        <f>SUM(E162,E155,E148,E141,E134)</f>
        <v>8351.9674255231585</v>
      </c>
      <c r="F169" s="23">
        <f t="shared" ref="F169:H173" si="41">SUM(F162,F155,F148,F141,F134)</f>
        <v>7934.3690542470003</v>
      </c>
      <c r="G169" s="23">
        <f t="shared" si="41"/>
        <v>7934.3690542470003</v>
      </c>
      <c r="H169" s="23">
        <f>SUM(H162,H155,H148,H141,H134)</f>
        <v>70338.505149758974</v>
      </c>
    </row>
    <row r="170" spans="1:10" x14ac:dyDescent="0.2">
      <c r="A170" s="25"/>
      <c r="B170" s="25"/>
      <c r="C170" s="24" t="s">
        <v>13</v>
      </c>
      <c r="D170" s="22" t="s">
        <v>14</v>
      </c>
      <c r="E170" s="6">
        <f t="shared" ref="E170:E173" si="42">SUM(E163,E156,E149,E142,E135)</f>
        <v>443.32631578947371</v>
      </c>
      <c r="F170" s="23">
        <f t="shared" si="41"/>
        <v>421.15999999999997</v>
      </c>
      <c r="G170" s="23">
        <f t="shared" si="41"/>
        <v>421.15999999999997</v>
      </c>
      <c r="H170" s="23">
        <f t="shared" si="41"/>
        <v>19949.053285000002</v>
      </c>
    </row>
    <row r="171" spans="1:10" x14ac:dyDescent="0.2">
      <c r="A171" s="25"/>
      <c r="B171" s="25"/>
      <c r="C171" s="24" t="s">
        <v>15</v>
      </c>
      <c r="D171" s="22" t="s">
        <v>16</v>
      </c>
      <c r="E171" s="6">
        <f t="shared" si="42"/>
        <v>365.30278947368424</v>
      </c>
      <c r="F171" s="23">
        <f t="shared" si="41"/>
        <v>347.03764999999999</v>
      </c>
      <c r="G171" s="23">
        <f t="shared" ref="G171:G173" si="43">SUM(G164,G157,G150,G143,G136)</f>
        <v>347.03764999999999</v>
      </c>
      <c r="H171" s="23">
        <f t="shared" si="41"/>
        <v>8323.5312219999996</v>
      </c>
    </row>
    <row r="172" spans="1:10" x14ac:dyDescent="0.2">
      <c r="A172" s="25"/>
      <c r="B172" s="25"/>
      <c r="C172" s="24" t="s">
        <v>17</v>
      </c>
      <c r="D172" s="22" t="s">
        <v>18</v>
      </c>
      <c r="E172" s="6">
        <f t="shared" si="42"/>
        <v>345.42105263157896</v>
      </c>
      <c r="F172" s="23">
        <f t="shared" si="41"/>
        <v>328.15</v>
      </c>
      <c r="G172" s="23">
        <f t="shared" si="43"/>
        <v>328.15</v>
      </c>
      <c r="H172" s="23">
        <f t="shared" si="41"/>
        <v>4886.4213802999993</v>
      </c>
    </row>
    <row r="173" spans="1:10" x14ac:dyDescent="0.2">
      <c r="A173" s="25"/>
      <c r="B173" s="25"/>
      <c r="C173" s="24" t="s">
        <v>19</v>
      </c>
      <c r="D173" s="22" t="s">
        <v>20</v>
      </c>
      <c r="E173" s="6">
        <f t="shared" si="42"/>
        <v>873.82613210526313</v>
      </c>
      <c r="F173" s="23">
        <f t="shared" si="41"/>
        <v>830.13482550000003</v>
      </c>
      <c r="G173" s="23">
        <f t="shared" si="43"/>
        <v>830.13482550000003</v>
      </c>
      <c r="H173" s="23">
        <f t="shared" si="41"/>
        <v>6913.5192806000005</v>
      </c>
    </row>
    <row r="174" spans="1:10" ht="15" customHeight="1" x14ac:dyDescent="0.2">
      <c r="A174" s="25"/>
      <c r="B174" s="25"/>
      <c r="C174" s="21" t="s">
        <v>21</v>
      </c>
      <c r="D174" s="32" t="s">
        <v>22</v>
      </c>
      <c r="E174" s="8">
        <f>SUM(E167,E160,E153,E146,E139)</f>
        <v>10379.843715523159</v>
      </c>
      <c r="F174" s="28">
        <f>SUM(F167,F160,F153,F146,F139)</f>
        <v>9860.8515297470003</v>
      </c>
      <c r="G174" s="28">
        <f>SUM(G167,G160,G153,G146,G139)</f>
        <v>9860.8515297470003</v>
      </c>
      <c r="H174" s="28">
        <f>SUM(H167,H160,H153,H146,H139)</f>
        <v>110411.03031765897</v>
      </c>
      <c r="I174" s="3"/>
    </row>
    <row r="175" spans="1:10" x14ac:dyDescent="0.2">
      <c r="A175" s="25"/>
      <c r="B175" s="25"/>
      <c r="C175" s="24"/>
      <c r="D175" s="22"/>
      <c r="E175" s="6"/>
      <c r="F175" s="23"/>
      <c r="G175" s="23"/>
      <c r="H175" s="23"/>
    </row>
    <row r="176" spans="1:10" x14ac:dyDescent="0.2">
      <c r="A176" s="7" t="s">
        <v>67</v>
      </c>
      <c r="B176" s="7" t="s">
        <v>68</v>
      </c>
      <c r="C176" s="24"/>
      <c r="D176" s="22"/>
      <c r="E176" s="6"/>
      <c r="F176" s="23"/>
      <c r="G176" s="23"/>
      <c r="H176" s="23"/>
    </row>
    <row r="177" spans="1:9" x14ac:dyDescent="0.2">
      <c r="A177" s="31" t="s">
        <v>69</v>
      </c>
      <c r="B177" s="31" t="s">
        <v>70</v>
      </c>
      <c r="C177" s="24" t="s">
        <v>11</v>
      </c>
      <c r="D177" s="22" t="s">
        <v>12</v>
      </c>
      <c r="E177" s="6">
        <f>F177/95*100</f>
        <v>3490.9365907145266</v>
      </c>
      <c r="F177" s="23">
        <v>3316.3897611788002</v>
      </c>
      <c r="G177" s="23">
        <v>3316.3897611788002</v>
      </c>
      <c r="H177" s="23">
        <v>28280.71677547738</v>
      </c>
    </row>
    <row r="178" spans="1:9" x14ac:dyDescent="0.2">
      <c r="A178" s="25"/>
      <c r="B178" s="25"/>
      <c r="C178" s="24" t="s">
        <v>13</v>
      </c>
      <c r="D178" s="22" t="s">
        <v>14</v>
      </c>
      <c r="E178" s="6">
        <f t="shared" ref="E178:E181" si="44">F178/95*100</f>
        <v>226.07566399999999</v>
      </c>
      <c r="F178" s="23">
        <v>214.77188079999999</v>
      </c>
      <c r="G178" s="23">
        <v>214.77188079999999</v>
      </c>
      <c r="H178" s="23">
        <v>2620.2113507999998</v>
      </c>
    </row>
    <row r="179" spans="1:9" x14ac:dyDescent="0.2">
      <c r="A179" s="25"/>
      <c r="B179" s="25"/>
      <c r="C179" s="24" t="s">
        <v>15</v>
      </c>
      <c r="D179" s="22" t="s">
        <v>16</v>
      </c>
      <c r="E179" s="6">
        <f t="shared" si="44"/>
        <v>0</v>
      </c>
      <c r="F179" s="23">
        <v>0</v>
      </c>
      <c r="G179" s="23">
        <v>0</v>
      </c>
      <c r="H179" s="23">
        <v>735.63233150000008</v>
      </c>
    </row>
    <row r="180" spans="1:9" x14ac:dyDescent="0.2">
      <c r="A180" s="25"/>
      <c r="B180" s="25"/>
      <c r="C180" s="24" t="s">
        <v>17</v>
      </c>
      <c r="D180" s="22" t="s">
        <v>18</v>
      </c>
      <c r="E180" s="6">
        <f t="shared" si="44"/>
        <v>0</v>
      </c>
      <c r="F180" s="23">
        <v>0</v>
      </c>
      <c r="G180" s="23">
        <v>0</v>
      </c>
      <c r="H180" s="23">
        <v>2458</v>
      </c>
    </row>
    <row r="181" spans="1:9" x14ac:dyDescent="0.2">
      <c r="A181" s="25"/>
      <c r="B181" s="25"/>
      <c r="C181" s="24" t="s">
        <v>19</v>
      </c>
      <c r="D181" s="22" t="s">
        <v>20</v>
      </c>
      <c r="E181" s="6">
        <f t="shared" si="44"/>
        <v>33.78851147368421</v>
      </c>
      <c r="F181" s="23">
        <v>32.099085899999999</v>
      </c>
      <c r="G181" s="23">
        <v>32.099085899999999</v>
      </c>
      <c r="H181" s="23">
        <v>2570.8057312000001</v>
      </c>
    </row>
    <row r="182" spans="1:9" x14ac:dyDescent="0.2">
      <c r="A182" s="25"/>
      <c r="B182" s="25"/>
      <c r="C182" s="7" t="s">
        <v>21</v>
      </c>
      <c r="D182" s="26" t="s">
        <v>22</v>
      </c>
      <c r="E182" s="8">
        <f>SUM(E177:E181)</f>
        <v>3750.8007661882107</v>
      </c>
      <c r="F182" s="28">
        <f>SUM(F177:F181)</f>
        <v>3563.2607278788</v>
      </c>
      <c r="G182" s="28">
        <f>SUM(G177:G181)</f>
        <v>3563.2607278788</v>
      </c>
      <c r="H182" s="28">
        <f>SUM(H177:H181)</f>
        <v>36665.366188977379</v>
      </c>
      <c r="I182" s="3"/>
    </row>
    <row r="183" spans="1:9" x14ac:dyDescent="0.2">
      <c r="A183" s="25"/>
      <c r="B183" s="25"/>
      <c r="C183" s="24"/>
      <c r="D183" s="22"/>
      <c r="E183" s="6"/>
      <c r="F183" s="23"/>
      <c r="G183" s="23"/>
      <c r="H183" s="23"/>
    </row>
    <row r="184" spans="1:9" x14ac:dyDescent="0.2">
      <c r="A184" s="31" t="s">
        <v>71</v>
      </c>
      <c r="B184" s="31" t="s">
        <v>72</v>
      </c>
      <c r="C184" s="24" t="s">
        <v>11</v>
      </c>
      <c r="D184" s="22" t="s">
        <v>12</v>
      </c>
      <c r="E184" s="6">
        <f>F184/95*100</f>
        <v>1213.3373614113684</v>
      </c>
      <c r="F184" s="23">
        <v>1152.6704933408</v>
      </c>
      <c r="G184" s="23">
        <v>1152.6704933408</v>
      </c>
      <c r="H184" s="23">
        <v>9074.8909658606644</v>
      </c>
    </row>
    <row r="185" spans="1:9" x14ac:dyDescent="0.2">
      <c r="A185" s="25"/>
      <c r="B185" s="25"/>
      <c r="C185" s="24" t="s">
        <v>13</v>
      </c>
      <c r="D185" s="22" t="s">
        <v>14</v>
      </c>
      <c r="E185" s="6">
        <f t="shared" ref="E185:E188" si="45">F185/95*100</f>
        <v>52.18663157894737</v>
      </c>
      <c r="F185" s="23">
        <v>49.577300000000001</v>
      </c>
      <c r="G185" s="23">
        <v>49.577300000000001</v>
      </c>
      <c r="H185" s="23">
        <v>658.78450099999998</v>
      </c>
    </row>
    <row r="186" spans="1:9" x14ac:dyDescent="0.2">
      <c r="A186" s="25"/>
      <c r="B186" s="25"/>
      <c r="C186" s="24" t="s">
        <v>15</v>
      </c>
      <c r="D186" s="22" t="s">
        <v>16</v>
      </c>
      <c r="E186" s="6">
        <f t="shared" si="45"/>
        <v>0</v>
      </c>
      <c r="F186" s="23">
        <v>0</v>
      </c>
      <c r="G186" s="23">
        <v>0</v>
      </c>
      <c r="H186" s="23">
        <v>244.45467499999998</v>
      </c>
    </row>
    <row r="187" spans="1:9" x14ac:dyDescent="0.2">
      <c r="A187" s="25"/>
      <c r="B187" s="25"/>
      <c r="C187" s="24" t="s">
        <v>17</v>
      </c>
      <c r="D187" s="22" t="s">
        <v>18</v>
      </c>
      <c r="E187" s="6">
        <f t="shared" si="45"/>
        <v>0</v>
      </c>
      <c r="F187" s="23">
        <v>0</v>
      </c>
      <c r="G187" s="23">
        <v>0</v>
      </c>
      <c r="H187" s="23">
        <v>246</v>
      </c>
    </row>
    <row r="188" spans="1:9" x14ac:dyDescent="0.2">
      <c r="A188" s="25"/>
      <c r="B188" s="25"/>
      <c r="C188" s="24" t="s">
        <v>19</v>
      </c>
      <c r="D188" s="22" t="s">
        <v>20</v>
      </c>
      <c r="E188" s="6">
        <f t="shared" si="45"/>
        <v>84.366669473684212</v>
      </c>
      <c r="F188" s="23">
        <v>80.148336</v>
      </c>
      <c r="G188" s="23">
        <v>80.148336</v>
      </c>
      <c r="H188" s="23">
        <v>245.36503840000003</v>
      </c>
    </row>
    <row r="189" spans="1:9" x14ac:dyDescent="0.2">
      <c r="A189" s="25"/>
      <c r="B189" s="25"/>
      <c r="C189" s="7" t="s">
        <v>21</v>
      </c>
      <c r="D189" s="26" t="s">
        <v>22</v>
      </c>
      <c r="E189" s="8">
        <f t="shared" ref="E189" si="46">SUM(E184:E188)</f>
        <v>1349.8906624639999</v>
      </c>
      <c r="F189" s="28">
        <f t="shared" ref="F189:H189" si="47">SUM(F184:F188)</f>
        <v>1282.3961293407999</v>
      </c>
      <c r="G189" s="28">
        <f t="shared" si="47"/>
        <v>1282.3961293407999</v>
      </c>
      <c r="H189" s="28">
        <f t="shared" si="47"/>
        <v>10469.495180260665</v>
      </c>
      <c r="I189" s="3"/>
    </row>
    <row r="190" spans="1:9" x14ac:dyDescent="0.2">
      <c r="A190" s="25"/>
      <c r="B190" s="25"/>
      <c r="C190" s="24"/>
      <c r="D190" s="22"/>
      <c r="E190" s="6"/>
      <c r="F190" s="23"/>
      <c r="G190" s="23"/>
      <c r="H190" s="23"/>
    </row>
    <row r="191" spans="1:9" x14ac:dyDescent="0.2">
      <c r="A191" s="31" t="s">
        <v>73</v>
      </c>
      <c r="B191" s="31" t="s">
        <v>74</v>
      </c>
      <c r="C191" s="24" t="s">
        <v>11</v>
      </c>
      <c r="D191" s="22" t="s">
        <v>12</v>
      </c>
      <c r="E191" s="6">
        <f>F191/95*100</f>
        <v>3218.4174089241055</v>
      </c>
      <c r="F191" s="23">
        <v>3057.4965384779002</v>
      </c>
      <c r="G191" s="23">
        <v>3057.4965384779002</v>
      </c>
      <c r="H191" s="23">
        <v>35976.380086927667</v>
      </c>
      <c r="I191" s="4"/>
    </row>
    <row r="192" spans="1:9" x14ac:dyDescent="0.2">
      <c r="A192" s="25"/>
      <c r="B192" s="25"/>
      <c r="C192" s="24" t="s">
        <v>13</v>
      </c>
      <c r="D192" s="22" t="s">
        <v>14</v>
      </c>
      <c r="E192" s="6">
        <f t="shared" ref="E192:E195" si="48">F192/95*100</f>
        <v>78.110919368421051</v>
      </c>
      <c r="F192" s="23">
        <v>74.205373399999999</v>
      </c>
      <c r="G192" s="23">
        <v>74.205373399999999</v>
      </c>
      <c r="H192" s="23">
        <v>12803.215488399999</v>
      </c>
    </row>
    <row r="193" spans="1:9" x14ac:dyDescent="0.2">
      <c r="A193" s="25"/>
      <c r="B193" s="25"/>
      <c r="C193" s="24" t="s">
        <v>15</v>
      </c>
      <c r="D193" s="22" t="s">
        <v>16</v>
      </c>
      <c r="E193" s="6">
        <f t="shared" si="48"/>
        <v>246.32273684210526</v>
      </c>
      <c r="F193" s="23">
        <v>234.00659999999999</v>
      </c>
      <c r="G193" s="23">
        <v>234.00659999999999</v>
      </c>
      <c r="H193" s="23">
        <v>2104.8164649999999</v>
      </c>
    </row>
    <row r="194" spans="1:9" x14ac:dyDescent="0.2">
      <c r="A194" s="25"/>
      <c r="B194" s="25"/>
      <c r="C194" s="24" t="s">
        <v>17</v>
      </c>
      <c r="D194" s="22" t="s">
        <v>18</v>
      </c>
      <c r="E194" s="6">
        <f t="shared" si="48"/>
        <v>326.79758947368424</v>
      </c>
      <c r="F194" s="23">
        <v>310.45771000000002</v>
      </c>
      <c r="G194" s="23">
        <v>310.45771000000002</v>
      </c>
      <c r="H194" s="23">
        <v>9485.0579600000001</v>
      </c>
    </row>
    <row r="195" spans="1:9" x14ac:dyDescent="0.2">
      <c r="A195" s="25"/>
      <c r="B195" s="25"/>
      <c r="C195" s="24" t="s">
        <v>19</v>
      </c>
      <c r="D195" s="22" t="s">
        <v>20</v>
      </c>
      <c r="E195" s="6">
        <f t="shared" si="48"/>
        <v>65.359192105263148</v>
      </c>
      <c r="F195" s="23">
        <v>62.091232499999997</v>
      </c>
      <c r="G195" s="23">
        <v>62.091232499999997</v>
      </c>
      <c r="H195" s="23">
        <v>1986.3585504999999</v>
      </c>
    </row>
    <row r="196" spans="1:9" x14ac:dyDescent="0.2">
      <c r="A196" s="25"/>
      <c r="B196" s="25"/>
      <c r="C196" s="7" t="s">
        <v>21</v>
      </c>
      <c r="D196" s="26" t="s">
        <v>22</v>
      </c>
      <c r="E196" s="8">
        <f>SUM(E191:E195)</f>
        <v>3935.0078467135791</v>
      </c>
      <c r="F196" s="28">
        <f>SUM(F191:F195)</f>
        <v>3738.2574543779006</v>
      </c>
      <c r="G196" s="28">
        <f>SUM(G191:G195)</f>
        <v>3738.2574543779006</v>
      </c>
      <c r="H196" s="28">
        <f>SUM(H191:H195)</f>
        <v>62355.82855082766</v>
      </c>
      <c r="I196" s="3"/>
    </row>
    <row r="197" spans="1:9" x14ac:dyDescent="0.2">
      <c r="A197" s="25"/>
      <c r="B197" s="25"/>
      <c r="C197" s="24"/>
      <c r="D197" s="22"/>
      <c r="E197" s="6"/>
      <c r="F197" s="23"/>
      <c r="G197" s="23"/>
      <c r="H197" s="23"/>
    </row>
    <row r="198" spans="1:9" x14ac:dyDescent="0.2">
      <c r="A198" s="31" t="s">
        <v>75</v>
      </c>
      <c r="B198" s="31" t="s">
        <v>76</v>
      </c>
      <c r="C198" s="24" t="s">
        <v>11</v>
      </c>
      <c r="D198" s="22" t="s">
        <v>12</v>
      </c>
      <c r="E198" s="6">
        <f>F198/95*100</f>
        <v>460.85101429021051</v>
      </c>
      <c r="F198" s="23">
        <v>437.80846357569999</v>
      </c>
      <c r="G198" s="23">
        <v>437.80846357569999</v>
      </c>
      <c r="H198" s="23">
        <v>3241.7535138629823</v>
      </c>
    </row>
    <row r="199" spans="1:9" x14ac:dyDescent="0.2">
      <c r="A199" s="25"/>
      <c r="B199" s="25"/>
      <c r="C199" s="24" t="s">
        <v>13</v>
      </c>
      <c r="D199" s="22" t="s">
        <v>14</v>
      </c>
      <c r="E199" s="6">
        <f t="shared" ref="E199:E202" si="49">F199/95*100</f>
        <v>31.578947368421051</v>
      </c>
      <c r="F199" s="23">
        <v>30</v>
      </c>
      <c r="G199" s="23">
        <v>30</v>
      </c>
      <c r="H199" s="23">
        <v>439.5</v>
      </c>
    </row>
    <row r="200" spans="1:9" x14ac:dyDescent="0.2">
      <c r="A200" s="25"/>
      <c r="B200" s="25"/>
      <c r="C200" s="24" t="s">
        <v>15</v>
      </c>
      <c r="D200" s="22" t="s">
        <v>16</v>
      </c>
      <c r="E200" s="6">
        <f t="shared" si="49"/>
        <v>411.4777894736842</v>
      </c>
      <c r="F200" s="23">
        <v>390.90390000000002</v>
      </c>
      <c r="G200" s="23">
        <v>390.90390000000002</v>
      </c>
      <c r="H200" s="23">
        <v>2720.7365</v>
      </c>
    </row>
    <row r="201" spans="1:9" x14ac:dyDescent="0.2">
      <c r="A201" s="25"/>
      <c r="B201" s="25"/>
      <c r="C201" s="24" t="s">
        <v>17</v>
      </c>
      <c r="D201" s="22" t="s">
        <v>18</v>
      </c>
      <c r="E201" s="6">
        <f t="shared" si="49"/>
        <v>0</v>
      </c>
      <c r="F201" s="23">
        <v>0</v>
      </c>
      <c r="G201" s="23">
        <v>0</v>
      </c>
      <c r="H201" s="23">
        <v>30</v>
      </c>
    </row>
    <row r="202" spans="1:9" x14ac:dyDescent="0.2">
      <c r="A202" s="25"/>
      <c r="B202" s="25"/>
      <c r="C202" s="24" t="s">
        <v>19</v>
      </c>
      <c r="D202" s="22" t="s">
        <v>20</v>
      </c>
      <c r="E202" s="6">
        <f t="shared" si="49"/>
        <v>0</v>
      </c>
      <c r="F202" s="23">
        <v>0</v>
      </c>
      <c r="G202" s="23">
        <v>0</v>
      </c>
      <c r="H202" s="23">
        <v>0</v>
      </c>
    </row>
    <row r="203" spans="1:9" x14ac:dyDescent="0.2">
      <c r="A203" s="25"/>
      <c r="B203" s="25"/>
      <c r="C203" s="7" t="s">
        <v>21</v>
      </c>
      <c r="D203" s="26" t="s">
        <v>22</v>
      </c>
      <c r="E203" s="8">
        <f>SUM(E198:E202)</f>
        <v>903.90775113231575</v>
      </c>
      <c r="F203" s="28">
        <f>SUM(F198:F202)</f>
        <v>858.71236357570001</v>
      </c>
      <c r="G203" s="28">
        <f>SUM(G198:G202)</f>
        <v>858.71236357570001</v>
      </c>
      <c r="H203" s="28">
        <f>SUM(H198:H202)</f>
        <v>6431.9900138629819</v>
      </c>
      <c r="I203" s="3"/>
    </row>
    <row r="204" spans="1:9" x14ac:dyDescent="0.2">
      <c r="A204" s="25"/>
      <c r="B204" s="25"/>
      <c r="C204" s="24"/>
      <c r="D204" s="22"/>
      <c r="E204" s="6"/>
      <c r="F204" s="23"/>
      <c r="G204" s="23"/>
      <c r="H204" s="23"/>
    </row>
    <row r="205" spans="1:9" x14ac:dyDescent="0.2">
      <c r="A205" s="7" t="s">
        <v>67</v>
      </c>
      <c r="B205" s="7" t="s">
        <v>68</v>
      </c>
      <c r="C205" s="24" t="s">
        <v>11</v>
      </c>
      <c r="D205" s="22" t="s">
        <v>12</v>
      </c>
      <c r="E205" s="6">
        <f>E198+E191+E184+E177</f>
        <v>8383.5423753402101</v>
      </c>
      <c r="F205" s="23">
        <f>F198+F191+F184+F177</f>
        <v>7964.3652565732009</v>
      </c>
      <c r="G205" s="23">
        <f>G198+G191+G184+G177</f>
        <v>7964.3652565732009</v>
      </c>
      <c r="H205" s="23">
        <f>H198+H191+H184+H177</f>
        <v>76573.741342128691</v>
      </c>
    </row>
    <row r="206" spans="1:9" x14ac:dyDescent="0.2">
      <c r="A206" s="25"/>
      <c r="B206" s="25"/>
      <c r="C206" s="24" t="s">
        <v>13</v>
      </c>
      <c r="D206" s="22" t="s">
        <v>14</v>
      </c>
      <c r="E206" s="6">
        <f t="shared" ref="E206:E209" si="50">E199+E192+E185+E178</f>
        <v>387.95216231578945</v>
      </c>
      <c r="F206" s="23">
        <f t="shared" ref="F206:H209" si="51">F199+F192+F185+F178</f>
        <v>368.55455419999998</v>
      </c>
      <c r="G206" s="23">
        <f t="shared" si="51"/>
        <v>368.55455419999998</v>
      </c>
      <c r="H206" s="23">
        <f>H199+H192+H185+H178</f>
        <v>16521.7113402</v>
      </c>
    </row>
    <row r="207" spans="1:9" x14ac:dyDescent="0.2">
      <c r="A207" s="25"/>
      <c r="B207" s="25"/>
      <c r="C207" s="24" t="s">
        <v>15</v>
      </c>
      <c r="D207" s="22" t="s">
        <v>16</v>
      </c>
      <c r="E207" s="6">
        <f t="shared" si="50"/>
        <v>657.80052631578951</v>
      </c>
      <c r="F207" s="23">
        <f t="shared" si="51"/>
        <v>624.91049999999996</v>
      </c>
      <c r="G207" s="23">
        <f t="shared" si="51"/>
        <v>624.91049999999996</v>
      </c>
      <c r="H207" s="23">
        <f t="shared" si="51"/>
        <v>5805.6399714999998</v>
      </c>
    </row>
    <row r="208" spans="1:9" x14ac:dyDescent="0.2">
      <c r="A208" s="25"/>
      <c r="B208" s="25"/>
      <c r="C208" s="24" t="s">
        <v>17</v>
      </c>
      <c r="D208" s="22" t="s">
        <v>18</v>
      </c>
      <c r="E208" s="6">
        <f t="shared" si="50"/>
        <v>326.79758947368424</v>
      </c>
      <c r="F208" s="23">
        <f t="shared" si="51"/>
        <v>310.45771000000002</v>
      </c>
      <c r="G208" s="23">
        <f t="shared" si="51"/>
        <v>310.45771000000002</v>
      </c>
      <c r="H208" s="23">
        <f t="shared" si="51"/>
        <v>12219.05796</v>
      </c>
    </row>
    <row r="209" spans="1:9" x14ac:dyDescent="0.2">
      <c r="A209" s="25"/>
      <c r="B209" s="25"/>
      <c r="C209" s="24" t="s">
        <v>19</v>
      </c>
      <c r="D209" s="22" t="s">
        <v>20</v>
      </c>
      <c r="E209" s="6">
        <f t="shared" si="50"/>
        <v>183.51437305263158</v>
      </c>
      <c r="F209" s="23">
        <f t="shared" si="51"/>
        <v>174.3386544</v>
      </c>
      <c r="G209" s="23">
        <f t="shared" si="51"/>
        <v>174.3386544</v>
      </c>
      <c r="H209" s="23">
        <f t="shared" si="51"/>
        <v>4802.5293201000004</v>
      </c>
    </row>
    <row r="210" spans="1:9" x14ac:dyDescent="0.2">
      <c r="A210" s="25"/>
      <c r="B210" s="25"/>
      <c r="C210" s="21" t="s">
        <v>21</v>
      </c>
      <c r="D210" s="32" t="s">
        <v>22</v>
      </c>
      <c r="E210" s="8">
        <f>E203+E196+E189+E182</f>
        <v>9939.6070264981063</v>
      </c>
      <c r="F210" s="28">
        <f>F203+F196+F189+F182</f>
        <v>9442.6266751732001</v>
      </c>
      <c r="G210" s="28">
        <f>G203+G196+G189+G182</f>
        <v>9442.6266751732001</v>
      </c>
      <c r="H210" s="28">
        <f>H203+H196+H189+H182</f>
        <v>115922.6799339287</v>
      </c>
      <c r="I210" s="3"/>
    </row>
    <row r="211" spans="1:9" x14ac:dyDescent="0.2">
      <c r="A211" s="25"/>
      <c r="B211" s="25"/>
      <c r="C211" s="24"/>
      <c r="D211" s="22"/>
      <c r="E211" s="6"/>
      <c r="F211" s="23"/>
      <c r="G211" s="23"/>
      <c r="H211" s="23"/>
    </row>
    <row r="212" spans="1:9" x14ac:dyDescent="0.2">
      <c r="A212" s="7" t="s">
        <v>77</v>
      </c>
      <c r="B212" s="7" t="s">
        <v>78</v>
      </c>
      <c r="C212" s="24"/>
      <c r="D212" s="22"/>
      <c r="E212" s="6"/>
      <c r="F212" s="23"/>
      <c r="G212" s="23"/>
      <c r="H212" s="23"/>
    </row>
    <row r="213" spans="1:9" ht="28.5" x14ac:dyDescent="0.2">
      <c r="A213" s="31" t="s">
        <v>79</v>
      </c>
      <c r="B213" s="31" t="s">
        <v>80</v>
      </c>
      <c r="C213" s="24" t="s">
        <v>11</v>
      </c>
      <c r="D213" s="22" t="s">
        <v>12</v>
      </c>
      <c r="E213" s="6">
        <f>F213/95*100</f>
        <v>28.177442526315794</v>
      </c>
      <c r="F213" s="23">
        <v>26.768570400000002</v>
      </c>
      <c r="G213" s="23">
        <v>26.768570400000002</v>
      </c>
      <c r="H213" s="23">
        <v>513.70862039999997</v>
      </c>
    </row>
    <row r="214" spans="1:9" x14ac:dyDescent="0.2">
      <c r="A214" s="25"/>
      <c r="B214" s="25"/>
      <c r="C214" s="24" t="s">
        <v>13</v>
      </c>
      <c r="D214" s="22" t="s">
        <v>14</v>
      </c>
      <c r="E214" s="6">
        <f t="shared" ref="E214:E217" si="52">F214/95*100</f>
        <v>0</v>
      </c>
      <c r="F214" s="23">
        <v>0</v>
      </c>
      <c r="G214" s="23">
        <v>0</v>
      </c>
      <c r="H214" s="23">
        <v>0</v>
      </c>
    </row>
    <row r="215" spans="1:9" x14ac:dyDescent="0.2">
      <c r="A215" s="25"/>
      <c r="B215" s="25"/>
      <c r="C215" s="24" t="s">
        <v>15</v>
      </c>
      <c r="D215" s="22" t="s">
        <v>16</v>
      </c>
      <c r="E215" s="6">
        <f t="shared" si="52"/>
        <v>0</v>
      </c>
      <c r="F215" s="23">
        <v>0</v>
      </c>
      <c r="G215" s="23">
        <v>0</v>
      </c>
      <c r="H215" s="23">
        <v>1</v>
      </c>
    </row>
    <row r="216" spans="1:9" x14ac:dyDescent="0.2">
      <c r="A216" s="25"/>
      <c r="B216" s="25"/>
      <c r="C216" s="24" t="s">
        <v>17</v>
      </c>
      <c r="D216" s="22" t="s">
        <v>18</v>
      </c>
      <c r="E216" s="6">
        <f t="shared" si="52"/>
        <v>0</v>
      </c>
      <c r="F216" s="23">
        <v>0</v>
      </c>
      <c r="G216" s="23">
        <v>0</v>
      </c>
      <c r="H216" s="23">
        <v>0</v>
      </c>
    </row>
    <row r="217" spans="1:9" x14ac:dyDescent="0.2">
      <c r="A217" s="25"/>
      <c r="B217" s="25"/>
      <c r="C217" s="24" t="s">
        <v>19</v>
      </c>
      <c r="D217" s="22" t="s">
        <v>20</v>
      </c>
      <c r="E217" s="6">
        <f t="shared" si="52"/>
        <v>0</v>
      </c>
      <c r="F217" s="23">
        <v>0</v>
      </c>
      <c r="G217" s="23">
        <v>0</v>
      </c>
      <c r="H217" s="23">
        <v>0</v>
      </c>
    </row>
    <row r="218" spans="1:9" x14ac:dyDescent="0.2">
      <c r="A218" s="25"/>
      <c r="B218" s="25"/>
      <c r="C218" s="7" t="s">
        <v>21</v>
      </c>
      <c r="D218" s="26" t="s">
        <v>22</v>
      </c>
      <c r="E218" s="8">
        <f>SUM(E213:E217)</f>
        <v>28.177442526315794</v>
      </c>
      <c r="F218" s="28">
        <f>SUM(F213:F217)</f>
        <v>26.768570400000002</v>
      </c>
      <c r="G218" s="28">
        <f>SUM(G213:G217)</f>
        <v>26.768570400000002</v>
      </c>
      <c r="H218" s="28">
        <f>SUM(H213:H217)</f>
        <v>514.70862039999997</v>
      </c>
      <c r="I218" s="3"/>
    </row>
    <row r="219" spans="1:9" x14ac:dyDescent="0.2">
      <c r="A219" s="25"/>
      <c r="B219" s="25"/>
      <c r="C219" s="24"/>
      <c r="D219" s="22"/>
      <c r="E219" s="6"/>
      <c r="F219" s="23"/>
      <c r="G219" s="23"/>
      <c r="H219" s="23"/>
    </row>
    <row r="220" spans="1:9" x14ac:dyDescent="0.2">
      <c r="A220" s="31" t="s">
        <v>81</v>
      </c>
      <c r="B220" s="31" t="s">
        <v>82</v>
      </c>
      <c r="C220" s="24" t="s">
        <v>11</v>
      </c>
      <c r="D220" s="22" t="s">
        <v>12</v>
      </c>
      <c r="E220" s="6">
        <f>F220/95*100</f>
        <v>238.73382073684209</v>
      </c>
      <c r="F220" s="23">
        <v>226.7971297</v>
      </c>
      <c r="G220" s="23">
        <v>226.7971297</v>
      </c>
      <c r="H220" s="23">
        <v>1662.7114499999998</v>
      </c>
    </row>
    <row r="221" spans="1:9" x14ac:dyDescent="0.2">
      <c r="A221" s="25"/>
      <c r="B221" s="25"/>
      <c r="C221" s="24" t="s">
        <v>13</v>
      </c>
      <c r="D221" s="22" t="s">
        <v>14</v>
      </c>
      <c r="E221" s="6">
        <f t="shared" ref="E221:E224" si="53">F221/95*100</f>
        <v>0</v>
      </c>
      <c r="F221" s="23">
        <v>0</v>
      </c>
      <c r="G221" s="23">
        <v>0</v>
      </c>
      <c r="H221" s="23">
        <v>0</v>
      </c>
    </row>
    <row r="222" spans="1:9" x14ac:dyDescent="0.2">
      <c r="A222" s="25"/>
      <c r="B222" s="25"/>
      <c r="C222" s="24" t="s">
        <v>15</v>
      </c>
      <c r="D222" s="22" t="s">
        <v>16</v>
      </c>
      <c r="E222" s="6">
        <f t="shared" si="53"/>
        <v>39.968421052631577</v>
      </c>
      <c r="F222" s="23">
        <v>37.97</v>
      </c>
      <c r="G222" s="23">
        <v>37.97</v>
      </c>
      <c r="H222" s="23">
        <v>162.88</v>
      </c>
    </row>
    <row r="223" spans="1:9" x14ac:dyDescent="0.2">
      <c r="A223" s="25"/>
      <c r="B223" s="25"/>
      <c r="C223" s="24" t="s">
        <v>17</v>
      </c>
      <c r="D223" s="22" t="s">
        <v>18</v>
      </c>
      <c r="E223" s="6">
        <f t="shared" si="53"/>
        <v>0</v>
      </c>
      <c r="F223" s="23">
        <v>0</v>
      </c>
      <c r="G223" s="23">
        <v>0</v>
      </c>
      <c r="H223" s="23">
        <v>0</v>
      </c>
    </row>
    <row r="224" spans="1:9" x14ac:dyDescent="0.2">
      <c r="A224" s="25"/>
      <c r="B224" s="25"/>
      <c r="C224" s="24" t="s">
        <v>19</v>
      </c>
      <c r="D224" s="22" t="s">
        <v>20</v>
      </c>
      <c r="E224" s="6">
        <f t="shared" si="53"/>
        <v>7.4675063157894739</v>
      </c>
      <c r="F224" s="23">
        <v>7.094131</v>
      </c>
      <c r="G224" s="23">
        <v>7.094131</v>
      </c>
      <c r="H224" s="23">
        <v>7.094131</v>
      </c>
    </row>
    <row r="225" spans="1:9" x14ac:dyDescent="0.2">
      <c r="A225" s="25"/>
      <c r="B225" s="25"/>
      <c r="C225" s="7" t="s">
        <v>21</v>
      </c>
      <c r="D225" s="26" t="s">
        <v>22</v>
      </c>
      <c r="E225" s="8">
        <f t="shared" ref="E225" si="54">SUM(E220:E224)</f>
        <v>286.16974810526312</v>
      </c>
      <c r="F225" s="28">
        <f t="shared" ref="F225:H225" si="55">SUM(F220:F224)</f>
        <v>271.8612607</v>
      </c>
      <c r="G225" s="28">
        <f t="shared" si="55"/>
        <v>271.8612607</v>
      </c>
      <c r="H225" s="28">
        <f t="shared" si="55"/>
        <v>1832.685581</v>
      </c>
      <c r="I225" s="3"/>
    </row>
    <row r="226" spans="1:9" x14ac:dyDescent="0.2">
      <c r="A226" s="25"/>
      <c r="B226" s="25"/>
      <c r="C226" s="24"/>
      <c r="D226" s="22"/>
      <c r="E226" s="6"/>
      <c r="F226" s="23"/>
      <c r="G226" s="23"/>
      <c r="H226" s="23"/>
    </row>
    <row r="227" spans="1:9" x14ac:dyDescent="0.2">
      <c r="A227" s="31" t="s">
        <v>83</v>
      </c>
      <c r="B227" s="31" t="s">
        <v>84</v>
      </c>
      <c r="C227" s="24" t="s">
        <v>11</v>
      </c>
      <c r="D227" s="22" t="s">
        <v>12</v>
      </c>
      <c r="E227" s="6">
        <f>F227/95*100</f>
        <v>6409.435626208</v>
      </c>
      <c r="F227" s="23">
        <v>6088.9638448976002</v>
      </c>
      <c r="G227" s="23">
        <v>6088.9638448976002</v>
      </c>
      <c r="H227" s="23">
        <v>54289.395770112897</v>
      </c>
    </row>
    <row r="228" spans="1:9" x14ac:dyDescent="0.2">
      <c r="A228" s="25"/>
      <c r="B228" s="25"/>
      <c r="C228" s="24" t="s">
        <v>13</v>
      </c>
      <c r="D228" s="22" t="s">
        <v>14</v>
      </c>
      <c r="E228" s="6">
        <f t="shared" ref="E228:E231" si="56">F228/95*100</f>
        <v>41.368157894736846</v>
      </c>
      <c r="F228" s="23">
        <v>39.299750000000003</v>
      </c>
      <c r="G228" s="23">
        <v>39.299750000000003</v>
      </c>
      <c r="H228" s="23">
        <v>1812.1790799999999</v>
      </c>
    </row>
    <row r="229" spans="1:9" x14ac:dyDescent="0.2">
      <c r="A229" s="25"/>
      <c r="B229" s="25"/>
      <c r="C229" s="24" t="s">
        <v>15</v>
      </c>
      <c r="D229" s="22" t="s">
        <v>16</v>
      </c>
      <c r="E229" s="6">
        <f t="shared" si="56"/>
        <v>642.35966042105258</v>
      </c>
      <c r="F229" s="23">
        <v>610.24167739999996</v>
      </c>
      <c r="G229" s="23">
        <v>610.24167739999996</v>
      </c>
      <c r="H229" s="23">
        <v>12208.7410874</v>
      </c>
    </row>
    <row r="230" spans="1:9" x14ac:dyDescent="0.2">
      <c r="A230" s="25"/>
      <c r="B230" s="25"/>
      <c r="C230" s="24" t="s">
        <v>17</v>
      </c>
      <c r="D230" s="22" t="s">
        <v>18</v>
      </c>
      <c r="E230" s="6">
        <f t="shared" si="56"/>
        <v>0</v>
      </c>
      <c r="F230" s="23">
        <v>0</v>
      </c>
      <c r="G230" s="23">
        <v>0</v>
      </c>
      <c r="H230" s="23">
        <v>1859</v>
      </c>
    </row>
    <row r="231" spans="1:9" x14ac:dyDescent="0.2">
      <c r="A231" s="25"/>
      <c r="B231" s="25"/>
      <c r="C231" s="24" t="s">
        <v>19</v>
      </c>
      <c r="D231" s="22" t="s">
        <v>20</v>
      </c>
      <c r="E231" s="6">
        <f t="shared" si="56"/>
        <v>499.51900915789469</v>
      </c>
      <c r="F231" s="23">
        <v>474.54305869999996</v>
      </c>
      <c r="G231" s="23">
        <v>474.54305869999996</v>
      </c>
      <c r="H231" s="23">
        <v>1281.5028881650001</v>
      </c>
    </row>
    <row r="232" spans="1:9" x14ac:dyDescent="0.2">
      <c r="A232" s="25"/>
      <c r="B232" s="25"/>
      <c r="C232" s="7" t="s">
        <v>21</v>
      </c>
      <c r="D232" s="26" t="s">
        <v>22</v>
      </c>
      <c r="E232" s="8">
        <f t="shared" ref="E232" si="57">SUM(E227:E231)</f>
        <v>7592.6824536816839</v>
      </c>
      <c r="F232" s="28">
        <f t="shared" ref="F232:H232" si="58">SUM(F227:F231)</f>
        <v>7213.0483309976007</v>
      </c>
      <c r="G232" s="28">
        <f t="shared" si="58"/>
        <v>7213.0483309976007</v>
      </c>
      <c r="H232" s="28">
        <f t="shared" si="58"/>
        <v>71450.81882567791</v>
      </c>
      <c r="I232" s="3"/>
    </row>
    <row r="233" spans="1:9" x14ac:dyDescent="0.2">
      <c r="A233" s="25"/>
      <c r="B233" s="25"/>
      <c r="C233" s="24"/>
      <c r="D233" s="22"/>
      <c r="E233" s="6"/>
      <c r="F233" s="23"/>
      <c r="G233" s="23"/>
      <c r="H233" s="23"/>
    </row>
    <row r="234" spans="1:9" x14ac:dyDescent="0.2">
      <c r="A234" s="31" t="s">
        <v>85</v>
      </c>
      <c r="B234" s="31" t="s">
        <v>86</v>
      </c>
      <c r="C234" s="24" t="s">
        <v>11</v>
      </c>
      <c r="D234" s="22" t="s">
        <v>12</v>
      </c>
      <c r="E234" s="6">
        <f>F234/95*100</f>
        <v>7584.1270796987355</v>
      </c>
      <c r="F234" s="23">
        <v>7204.9207257137996</v>
      </c>
      <c r="G234" s="23">
        <v>7204.9207257137996</v>
      </c>
      <c r="H234" s="23">
        <v>74260.611226482753</v>
      </c>
    </row>
    <row r="235" spans="1:9" x14ac:dyDescent="0.2">
      <c r="A235" s="25"/>
      <c r="B235" s="25"/>
      <c r="C235" s="24" t="s">
        <v>13</v>
      </c>
      <c r="D235" s="22" t="s">
        <v>14</v>
      </c>
      <c r="E235" s="6">
        <f t="shared" ref="E235:E238" si="59">F235/95*100</f>
        <v>253.47473684210527</v>
      </c>
      <c r="F235" s="23">
        <v>240.80099999999999</v>
      </c>
      <c r="G235" s="23">
        <v>240.80099999999999</v>
      </c>
      <c r="H235" s="23">
        <v>4157.085</v>
      </c>
    </row>
    <row r="236" spans="1:9" x14ac:dyDescent="0.2">
      <c r="A236" s="25"/>
      <c r="B236" s="25"/>
      <c r="C236" s="24" t="s">
        <v>15</v>
      </c>
      <c r="D236" s="22" t="s">
        <v>16</v>
      </c>
      <c r="E236" s="6">
        <f t="shared" si="59"/>
        <v>3408.4961578947373</v>
      </c>
      <c r="F236" s="23">
        <v>3238.0713500000002</v>
      </c>
      <c r="G236" s="23">
        <v>3238.0713500000002</v>
      </c>
      <c r="H236" s="23">
        <v>18709.658166599998</v>
      </c>
    </row>
    <row r="237" spans="1:9" x14ac:dyDescent="0.2">
      <c r="A237" s="25"/>
      <c r="B237" s="25"/>
      <c r="C237" s="24" t="s">
        <v>17</v>
      </c>
      <c r="D237" s="22" t="s">
        <v>18</v>
      </c>
      <c r="E237" s="6">
        <f t="shared" si="59"/>
        <v>0</v>
      </c>
      <c r="F237" s="23">
        <v>0</v>
      </c>
      <c r="G237" s="23">
        <v>0</v>
      </c>
      <c r="H237" s="23">
        <v>1515</v>
      </c>
    </row>
    <row r="238" spans="1:9" x14ac:dyDescent="0.2">
      <c r="A238" s="25"/>
      <c r="B238" s="25"/>
      <c r="C238" s="24" t="s">
        <v>19</v>
      </c>
      <c r="D238" s="22" t="s">
        <v>20</v>
      </c>
      <c r="E238" s="6">
        <f t="shared" si="59"/>
        <v>7955.0225198947373</v>
      </c>
      <c r="F238" s="23">
        <v>7557.2713939000005</v>
      </c>
      <c r="G238" s="23">
        <v>7557.2713939000005</v>
      </c>
      <c r="H238" s="23">
        <v>32301.423883980002</v>
      </c>
    </row>
    <row r="239" spans="1:9" x14ac:dyDescent="0.2">
      <c r="A239" s="25"/>
      <c r="B239" s="25"/>
      <c r="C239" s="7" t="s">
        <v>21</v>
      </c>
      <c r="D239" s="26" t="s">
        <v>22</v>
      </c>
      <c r="E239" s="8">
        <f>SUM(E234:E238)</f>
        <v>19201.120494330316</v>
      </c>
      <c r="F239" s="28">
        <f>SUM(F234:F238)</f>
        <v>18241.064469613801</v>
      </c>
      <c r="G239" s="28">
        <f>SUM(G234:G238)</f>
        <v>18241.064469613801</v>
      </c>
      <c r="H239" s="28">
        <f>SUM(H234:H238)</f>
        <v>130943.77827706275</v>
      </c>
      <c r="I239" s="3"/>
    </row>
    <row r="240" spans="1:9" x14ac:dyDescent="0.2">
      <c r="A240" s="25"/>
      <c r="B240" s="25"/>
      <c r="C240" s="24"/>
      <c r="D240" s="22"/>
      <c r="E240" s="6"/>
      <c r="F240" s="23"/>
      <c r="G240" s="23"/>
      <c r="H240" s="23"/>
    </row>
    <row r="241" spans="1:9" x14ac:dyDescent="0.2">
      <c r="A241" s="31" t="s">
        <v>87</v>
      </c>
      <c r="B241" s="31" t="s">
        <v>78</v>
      </c>
      <c r="C241" s="24" t="s">
        <v>11</v>
      </c>
      <c r="D241" s="22" t="s">
        <v>12</v>
      </c>
      <c r="E241" s="6">
        <f>SUM(E234,E227,E220,E213)</f>
        <v>14260.473969169894</v>
      </c>
      <c r="F241" s="23">
        <f>SUM(F234,F227,F220,F213)</f>
        <v>13547.450270711401</v>
      </c>
      <c r="G241" s="23">
        <f>SUM(G234,G227,G220,G213)</f>
        <v>13547.450270711401</v>
      </c>
      <c r="H241" s="23">
        <f>SUM(H234,H227,H220,H213)</f>
        <v>130726.42706699565</v>
      </c>
    </row>
    <row r="242" spans="1:9" x14ac:dyDescent="0.2">
      <c r="A242" s="25"/>
      <c r="B242" s="25"/>
      <c r="C242" s="24" t="s">
        <v>13</v>
      </c>
      <c r="D242" s="22" t="s">
        <v>14</v>
      </c>
      <c r="E242" s="6">
        <f t="shared" ref="E242:E245" si="60">SUM(E235,E228,E221,E214)</f>
        <v>294.84289473684214</v>
      </c>
      <c r="F242" s="23">
        <f t="shared" ref="F242:H245" si="61">SUM(F235,F228,F221,F214)</f>
        <v>280.10075000000001</v>
      </c>
      <c r="G242" s="23">
        <f t="shared" si="61"/>
        <v>280.10075000000001</v>
      </c>
      <c r="H242" s="23">
        <f t="shared" si="61"/>
        <v>5969.2640799999999</v>
      </c>
    </row>
    <row r="243" spans="1:9" x14ac:dyDescent="0.2">
      <c r="A243" s="25"/>
      <c r="B243" s="25"/>
      <c r="C243" s="24" t="s">
        <v>15</v>
      </c>
      <c r="D243" s="22" t="s">
        <v>16</v>
      </c>
      <c r="E243" s="6">
        <f t="shared" si="60"/>
        <v>4090.8242393684213</v>
      </c>
      <c r="F243" s="23">
        <f t="shared" si="61"/>
        <v>3886.2830273999998</v>
      </c>
      <c r="G243" s="23">
        <f t="shared" si="61"/>
        <v>3886.2830273999998</v>
      </c>
      <c r="H243" s="23">
        <f t="shared" si="61"/>
        <v>31082.279253999997</v>
      </c>
    </row>
    <row r="244" spans="1:9" x14ac:dyDescent="0.2">
      <c r="A244" s="25"/>
      <c r="B244" s="25"/>
      <c r="C244" s="24" t="s">
        <v>17</v>
      </c>
      <c r="D244" s="22" t="s">
        <v>18</v>
      </c>
      <c r="E244" s="6">
        <f t="shared" si="60"/>
        <v>0</v>
      </c>
      <c r="F244" s="23">
        <f t="shared" si="61"/>
        <v>0</v>
      </c>
      <c r="G244" s="23">
        <f t="shared" si="61"/>
        <v>0</v>
      </c>
      <c r="H244" s="23">
        <f t="shared" si="61"/>
        <v>3374</v>
      </c>
    </row>
    <row r="245" spans="1:9" x14ac:dyDescent="0.2">
      <c r="A245" s="25"/>
      <c r="B245" s="25"/>
      <c r="C245" s="24" t="s">
        <v>19</v>
      </c>
      <c r="D245" s="22" t="s">
        <v>20</v>
      </c>
      <c r="E245" s="6">
        <f t="shared" si="60"/>
        <v>8462.0090353684227</v>
      </c>
      <c r="F245" s="23">
        <f t="shared" si="61"/>
        <v>8038.9085836000004</v>
      </c>
      <c r="G245" s="23">
        <f t="shared" si="61"/>
        <v>8038.9085836000004</v>
      </c>
      <c r="H245" s="23">
        <f t="shared" si="61"/>
        <v>33590.020903144999</v>
      </c>
    </row>
    <row r="246" spans="1:9" x14ac:dyDescent="0.2">
      <c r="A246" s="25"/>
      <c r="B246" s="25"/>
      <c r="C246" s="7" t="s">
        <v>21</v>
      </c>
      <c r="D246" s="26" t="s">
        <v>22</v>
      </c>
      <c r="E246" s="8">
        <f>SUM(E239,E232,E225,E218)</f>
        <v>27108.150138643581</v>
      </c>
      <c r="F246" s="28">
        <f>SUM(F239,F232,F225,F218)</f>
        <v>25752.7426317114</v>
      </c>
      <c r="G246" s="28">
        <f>SUM(G239,G232,G225,G218)</f>
        <v>25752.7426317114</v>
      </c>
      <c r="H246" s="28">
        <f>SUM(H239,H232,H225,H218)</f>
        <v>204741.99130414065</v>
      </c>
      <c r="I246" s="3"/>
    </row>
    <row r="247" spans="1:9" x14ac:dyDescent="0.2">
      <c r="A247" s="25"/>
      <c r="B247" s="25"/>
      <c r="C247" s="24"/>
      <c r="D247" s="22"/>
      <c r="E247" s="6"/>
      <c r="F247" s="23"/>
      <c r="G247" s="23"/>
      <c r="H247" s="23"/>
    </row>
    <row r="248" spans="1:9" x14ac:dyDescent="0.2">
      <c r="A248" s="7" t="s">
        <v>88</v>
      </c>
      <c r="B248" s="7" t="s">
        <v>89</v>
      </c>
      <c r="C248" s="24"/>
      <c r="D248" s="22"/>
      <c r="E248" s="6"/>
      <c r="F248" s="23"/>
      <c r="G248" s="23"/>
      <c r="H248" s="23"/>
    </row>
    <row r="249" spans="1:9" x14ac:dyDescent="0.2">
      <c r="A249" s="31" t="s">
        <v>90</v>
      </c>
      <c r="B249" s="31" t="s">
        <v>91</v>
      </c>
      <c r="C249" s="24" t="s">
        <v>11</v>
      </c>
      <c r="D249" s="22" t="s">
        <v>12</v>
      </c>
      <c r="E249" s="6">
        <f>F249/95*100</f>
        <v>969.98777294042111</v>
      </c>
      <c r="F249" s="23">
        <v>921.48838429340003</v>
      </c>
      <c r="G249" s="23">
        <v>921.48838429340003</v>
      </c>
      <c r="H249" s="23">
        <v>26993.935066687482</v>
      </c>
    </row>
    <row r="250" spans="1:9" x14ac:dyDescent="0.2">
      <c r="A250" s="25"/>
      <c r="B250" s="25"/>
      <c r="C250" s="24" t="s">
        <v>13</v>
      </c>
      <c r="D250" s="22" t="s">
        <v>14</v>
      </c>
      <c r="E250" s="6">
        <f t="shared" ref="E250:E254" si="62">F250/95*100</f>
        <v>2282.1092631578945</v>
      </c>
      <c r="F250" s="23">
        <v>2168.0038</v>
      </c>
      <c r="G250" s="23">
        <v>2168.0038</v>
      </c>
      <c r="H250" s="23">
        <v>43316.791231000003</v>
      </c>
    </row>
    <row r="251" spans="1:9" x14ac:dyDescent="0.2">
      <c r="A251" s="25"/>
      <c r="B251" s="25"/>
      <c r="C251" s="24" t="s">
        <v>15</v>
      </c>
      <c r="D251" s="22" t="s">
        <v>16</v>
      </c>
      <c r="E251" s="6">
        <f t="shared" si="62"/>
        <v>2177.9685756842105</v>
      </c>
      <c r="F251" s="23">
        <v>2069.0701469000001</v>
      </c>
      <c r="G251" s="23">
        <v>2069.0701469000001</v>
      </c>
      <c r="H251" s="23">
        <v>15620.611458399999</v>
      </c>
    </row>
    <row r="252" spans="1:9" x14ac:dyDescent="0.2">
      <c r="A252" s="25"/>
      <c r="B252" s="25"/>
      <c r="C252" s="24" t="s">
        <v>17</v>
      </c>
      <c r="D252" s="22" t="s">
        <v>18</v>
      </c>
      <c r="E252" s="6">
        <f t="shared" si="62"/>
        <v>0</v>
      </c>
      <c r="F252" s="23">
        <v>0</v>
      </c>
      <c r="G252" s="23">
        <v>0</v>
      </c>
      <c r="H252" s="23">
        <v>3550</v>
      </c>
    </row>
    <row r="253" spans="1:9" x14ac:dyDescent="0.2">
      <c r="A253" s="25"/>
      <c r="B253" s="25"/>
      <c r="C253" s="24" t="s">
        <v>19</v>
      </c>
      <c r="D253" s="22" t="s">
        <v>20</v>
      </c>
      <c r="E253" s="6">
        <f t="shared" si="62"/>
        <v>41.710414526315795</v>
      </c>
      <c r="F253" s="23">
        <v>39.624893800000002</v>
      </c>
      <c r="G253" s="23">
        <v>39.624893800000002</v>
      </c>
      <c r="H253" s="23">
        <v>257.3382709</v>
      </c>
    </row>
    <row r="254" spans="1:9" x14ac:dyDescent="0.2">
      <c r="A254" s="25"/>
      <c r="B254" s="25"/>
      <c r="C254" s="21" t="s">
        <v>21</v>
      </c>
      <c r="D254" s="22" t="s">
        <v>92</v>
      </c>
      <c r="E254" s="6">
        <f t="shared" si="62"/>
        <v>0</v>
      </c>
      <c r="F254" s="23">
        <v>0</v>
      </c>
      <c r="G254" s="23">
        <v>0</v>
      </c>
      <c r="H254" s="23">
        <v>295</v>
      </c>
    </row>
    <row r="255" spans="1:9" x14ac:dyDescent="0.2">
      <c r="A255" s="25"/>
      <c r="B255" s="25"/>
      <c r="C255" s="7"/>
      <c r="D255" s="26" t="s">
        <v>22</v>
      </c>
      <c r="E255" s="8">
        <f>SUM(E249:E254)</f>
        <v>5471.7760263088412</v>
      </c>
      <c r="F255" s="28">
        <f>SUM(F249:F254)</f>
        <v>5198.1872249933995</v>
      </c>
      <c r="G255" s="28">
        <f>SUM(G249:G254)</f>
        <v>5198.1872249933995</v>
      </c>
      <c r="H255" s="28">
        <f>SUM(H249:H254)</f>
        <v>90033.676026987479</v>
      </c>
      <c r="I255" s="3"/>
    </row>
    <row r="256" spans="1:9" x14ac:dyDescent="0.2">
      <c r="A256" s="25"/>
      <c r="B256" s="25"/>
      <c r="C256" s="24"/>
      <c r="D256" s="22"/>
      <c r="E256" s="6"/>
      <c r="F256" s="23"/>
      <c r="G256" s="23"/>
      <c r="H256" s="23"/>
    </row>
    <row r="257" spans="1:9" x14ac:dyDescent="0.2">
      <c r="A257" s="31" t="s">
        <v>93</v>
      </c>
      <c r="B257" s="31" t="s">
        <v>94</v>
      </c>
      <c r="C257" s="24" t="s">
        <v>11</v>
      </c>
      <c r="D257" s="22" t="s">
        <v>12</v>
      </c>
      <c r="E257" s="6">
        <f>F257/95*100</f>
        <v>3763.2050956210528</v>
      </c>
      <c r="F257" s="23">
        <v>3575.0448408399998</v>
      </c>
      <c r="G257" s="23">
        <v>3575.0448408399998</v>
      </c>
      <c r="H257" s="23">
        <v>35937.266059053363</v>
      </c>
    </row>
    <row r="258" spans="1:9" x14ac:dyDescent="0.2">
      <c r="A258" s="25"/>
      <c r="B258" s="25"/>
      <c r="C258" s="24" t="s">
        <v>13</v>
      </c>
      <c r="D258" s="22" t="s">
        <v>14</v>
      </c>
      <c r="E258" s="6">
        <f t="shared" ref="E258:E261" si="63">F258/95*100</f>
        <v>1232.8100105263156</v>
      </c>
      <c r="F258" s="23">
        <v>1171.1695099999999</v>
      </c>
      <c r="G258" s="23">
        <v>1171.1695099999999</v>
      </c>
      <c r="H258" s="23">
        <v>21040.50951</v>
      </c>
    </row>
    <row r="259" spans="1:9" x14ac:dyDescent="0.2">
      <c r="A259" s="25"/>
      <c r="B259" s="25"/>
      <c r="C259" s="24" t="s">
        <v>15</v>
      </c>
      <c r="D259" s="22" t="s">
        <v>16</v>
      </c>
      <c r="E259" s="6">
        <f t="shared" si="63"/>
        <v>1188.2032648421052</v>
      </c>
      <c r="F259" s="23">
        <v>1128.7931016</v>
      </c>
      <c r="G259" s="23">
        <v>1128.7931016</v>
      </c>
      <c r="H259" s="23">
        <v>18170.7099743</v>
      </c>
    </row>
    <row r="260" spans="1:9" x14ac:dyDescent="0.2">
      <c r="A260" s="25"/>
      <c r="B260" s="25"/>
      <c r="C260" s="24" t="s">
        <v>17</v>
      </c>
      <c r="D260" s="22" t="s">
        <v>18</v>
      </c>
      <c r="E260" s="6">
        <f t="shared" si="63"/>
        <v>576.62928157894737</v>
      </c>
      <c r="F260" s="23">
        <v>547.79781749999995</v>
      </c>
      <c r="G260" s="23">
        <v>547.79781749999995</v>
      </c>
      <c r="H260" s="23">
        <v>6736.3478175</v>
      </c>
    </row>
    <row r="261" spans="1:9" x14ac:dyDescent="0.2">
      <c r="A261" s="25"/>
      <c r="B261" s="25"/>
      <c r="C261" s="24" t="s">
        <v>19</v>
      </c>
      <c r="D261" s="22" t="s">
        <v>20</v>
      </c>
      <c r="E261" s="6">
        <f t="shared" si="63"/>
        <v>742.70046200000002</v>
      </c>
      <c r="F261" s="23">
        <v>705.5654389</v>
      </c>
      <c r="G261" s="23">
        <v>705.5654389</v>
      </c>
      <c r="H261" s="23">
        <v>12956.218187099999</v>
      </c>
    </row>
    <row r="262" spans="1:9" x14ac:dyDescent="0.2">
      <c r="A262" s="25"/>
      <c r="B262" s="25"/>
      <c r="C262" s="7" t="s">
        <v>21</v>
      </c>
      <c r="D262" s="26" t="s">
        <v>22</v>
      </c>
      <c r="E262" s="8">
        <f t="shared" ref="E262" si="64">SUM(E257:E261)</f>
        <v>7503.5481145684207</v>
      </c>
      <c r="F262" s="28">
        <f t="shared" ref="F262:H262" si="65">SUM(F257:F261)</f>
        <v>7128.3707088399997</v>
      </c>
      <c r="G262" s="28">
        <f t="shared" si="65"/>
        <v>7128.3707088399997</v>
      </c>
      <c r="H262" s="28">
        <f t="shared" si="65"/>
        <v>94841.051547953364</v>
      </c>
      <c r="I262" s="3"/>
    </row>
    <row r="263" spans="1:9" x14ac:dyDescent="0.2">
      <c r="A263" s="25"/>
      <c r="B263" s="25"/>
      <c r="C263" s="24"/>
      <c r="D263" s="22"/>
      <c r="E263" s="6"/>
      <c r="F263" s="23"/>
      <c r="G263" s="23"/>
      <c r="H263" s="23"/>
    </row>
    <row r="264" spans="1:9" x14ac:dyDescent="0.2">
      <c r="A264" s="31" t="s">
        <v>95</v>
      </c>
      <c r="B264" s="31" t="s">
        <v>96</v>
      </c>
      <c r="C264" s="24" t="s">
        <v>11</v>
      </c>
      <c r="D264" s="22" t="s">
        <v>12</v>
      </c>
      <c r="E264" s="6">
        <f>F264/95*100</f>
        <v>5153.5190171726317</v>
      </c>
      <c r="F264" s="23">
        <v>4895.8430663140007</v>
      </c>
      <c r="G264" s="23">
        <v>4895.8430663140007</v>
      </c>
      <c r="H264" s="23">
        <v>32828.808788426555</v>
      </c>
    </row>
    <row r="265" spans="1:9" x14ac:dyDescent="0.2">
      <c r="A265" s="25"/>
      <c r="B265" s="25"/>
      <c r="C265" s="24" t="s">
        <v>13</v>
      </c>
      <c r="D265" s="22" t="s">
        <v>14</v>
      </c>
      <c r="E265" s="6">
        <f t="shared" ref="E265:E268" si="66">F265/95*100</f>
        <v>626.73577989473677</v>
      </c>
      <c r="F265" s="23">
        <v>595.39899089999994</v>
      </c>
      <c r="G265" s="23">
        <v>595.39899089999994</v>
      </c>
      <c r="H265" s="23">
        <v>5632.1573908999999</v>
      </c>
    </row>
    <row r="266" spans="1:9" x14ac:dyDescent="0.2">
      <c r="A266" s="25"/>
      <c r="B266" s="25"/>
      <c r="C266" s="24" t="s">
        <v>15</v>
      </c>
      <c r="D266" s="22" t="s">
        <v>16</v>
      </c>
      <c r="E266" s="6">
        <f t="shared" si="66"/>
        <v>1575.951541368421</v>
      </c>
      <c r="F266" s="23">
        <v>1497.1539643000001</v>
      </c>
      <c r="G266" s="23">
        <v>1497.1539643000001</v>
      </c>
      <c r="H266" s="23">
        <v>3262.0564791000002</v>
      </c>
    </row>
    <row r="267" spans="1:9" x14ac:dyDescent="0.2">
      <c r="A267" s="25"/>
      <c r="B267" s="25"/>
      <c r="C267" s="24" t="s">
        <v>17</v>
      </c>
      <c r="D267" s="22" t="s">
        <v>18</v>
      </c>
      <c r="E267" s="6">
        <f t="shared" si="66"/>
        <v>1320</v>
      </c>
      <c r="F267" s="23">
        <v>1254</v>
      </c>
      <c r="G267" s="23">
        <v>1254</v>
      </c>
      <c r="H267" s="23">
        <v>19378.548900000002</v>
      </c>
    </row>
    <row r="268" spans="1:9" x14ac:dyDescent="0.2">
      <c r="A268" s="25"/>
      <c r="B268" s="25"/>
      <c r="C268" s="24" t="s">
        <v>19</v>
      </c>
      <c r="D268" s="22" t="s">
        <v>20</v>
      </c>
      <c r="E268" s="6">
        <f t="shared" si="66"/>
        <v>816.70326768421046</v>
      </c>
      <c r="F268" s="23">
        <v>775.86810430000003</v>
      </c>
      <c r="G268" s="23">
        <v>775.86810430000003</v>
      </c>
      <c r="H268" s="23">
        <v>3501.6796416000002</v>
      </c>
    </row>
    <row r="269" spans="1:9" x14ac:dyDescent="0.2">
      <c r="A269" s="25"/>
      <c r="B269" s="25"/>
      <c r="C269" s="7" t="s">
        <v>21</v>
      </c>
      <c r="D269" s="26" t="s">
        <v>22</v>
      </c>
      <c r="E269" s="8">
        <f>SUM(E264:E268)</f>
        <v>9492.9096061199998</v>
      </c>
      <c r="F269" s="28">
        <f>SUM(F264:F268)</f>
        <v>9018.2641258140011</v>
      </c>
      <c r="G269" s="28">
        <f>SUM(G264:G268)</f>
        <v>9018.2641258140011</v>
      </c>
      <c r="H269" s="28">
        <f>SUM(H264:H268)</f>
        <v>64603.251200026556</v>
      </c>
      <c r="I269" s="3"/>
    </row>
    <row r="270" spans="1:9" x14ac:dyDescent="0.2">
      <c r="A270" s="25"/>
      <c r="B270" s="25"/>
      <c r="C270" s="24"/>
      <c r="D270" s="22"/>
      <c r="E270" s="6"/>
      <c r="F270" s="23"/>
      <c r="G270" s="23"/>
      <c r="H270" s="23"/>
    </row>
    <row r="271" spans="1:9" x14ac:dyDescent="0.2">
      <c r="A271" s="31" t="s">
        <v>97</v>
      </c>
      <c r="B271" s="31" t="s">
        <v>98</v>
      </c>
      <c r="C271" s="24" t="s">
        <v>11</v>
      </c>
      <c r="D271" s="22" t="s">
        <v>12</v>
      </c>
      <c r="E271" s="6">
        <f>F271/95*100</f>
        <v>102.95597566294737</v>
      </c>
      <c r="F271" s="23">
        <v>97.808176879799987</v>
      </c>
      <c r="G271" s="23">
        <v>97.808176879799987</v>
      </c>
      <c r="H271" s="23">
        <v>1238.6490821642665</v>
      </c>
    </row>
    <row r="272" spans="1:9" x14ac:dyDescent="0.2">
      <c r="A272" s="25"/>
      <c r="B272" s="25"/>
      <c r="C272" s="24" t="s">
        <v>13</v>
      </c>
      <c r="D272" s="22" t="s">
        <v>14</v>
      </c>
      <c r="E272" s="6">
        <f t="shared" ref="E272:E275" si="67">F272/95*100</f>
        <v>22.376842105263155</v>
      </c>
      <c r="F272" s="23">
        <v>21.257999999999999</v>
      </c>
      <c r="G272" s="23">
        <v>21.257999999999999</v>
      </c>
      <c r="H272" s="23">
        <v>143.208</v>
      </c>
    </row>
    <row r="273" spans="1:9" x14ac:dyDescent="0.2">
      <c r="A273" s="25"/>
      <c r="B273" s="25"/>
      <c r="C273" s="24" t="s">
        <v>15</v>
      </c>
      <c r="D273" s="22" t="s">
        <v>16</v>
      </c>
      <c r="E273" s="6">
        <f t="shared" si="67"/>
        <v>0</v>
      </c>
      <c r="F273" s="23">
        <v>0</v>
      </c>
      <c r="G273" s="23">
        <v>0</v>
      </c>
      <c r="H273" s="23">
        <v>25</v>
      </c>
    </row>
    <row r="274" spans="1:9" x14ac:dyDescent="0.2">
      <c r="A274" s="25"/>
      <c r="B274" s="25"/>
      <c r="C274" s="24" t="s">
        <v>17</v>
      </c>
      <c r="D274" s="22" t="s">
        <v>18</v>
      </c>
      <c r="E274" s="6">
        <f t="shared" si="67"/>
        <v>0</v>
      </c>
      <c r="F274" s="23">
        <v>0</v>
      </c>
      <c r="G274" s="23">
        <v>0</v>
      </c>
      <c r="H274" s="23">
        <v>9</v>
      </c>
    </row>
    <row r="275" spans="1:9" x14ac:dyDescent="0.2">
      <c r="A275" s="25"/>
      <c r="B275" s="25"/>
      <c r="C275" s="24" t="s">
        <v>19</v>
      </c>
      <c r="D275" s="22" t="s">
        <v>20</v>
      </c>
      <c r="E275" s="6">
        <f t="shared" si="67"/>
        <v>29.963516736842106</v>
      </c>
      <c r="F275" s="23">
        <v>28.465340900000001</v>
      </c>
      <c r="G275" s="23">
        <v>28.465340900000001</v>
      </c>
      <c r="H275" s="23">
        <v>80.425722899999997</v>
      </c>
    </row>
    <row r="276" spans="1:9" x14ac:dyDescent="0.2">
      <c r="A276" s="25"/>
      <c r="B276" s="25"/>
      <c r="C276" s="7" t="s">
        <v>21</v>
      </c>
      <c r="D276" s="26" t="s">
        <v>22</v>
      </c>
      <c r="E276" s="8">
        <f>SUM(E271:E275)</f>
        <v>155.29633450505261</v>
      </c>
      <c r="F276" s="28">
        <f>SUM(F271:F275)</f>
        <v>147.53151777979997</v>
      </c>
      <c r="G276" s="28">
        <f>SUM(G271:G275)</f>
        <v>147.53151777979997</v>
      </c>
      <c r="H276" s="28">
        <f>SUM(H271:H275)</f>
        <v>1496.2828050642665</v>
      </c>
      <c r="I276" s="3"/>
    </row>
    <row r="277" spans="1:9" x14ac:dyDescent="0.2">
      <c r="A277" s="25"/>
      <c r="B277" s="25"/>
      <c r="C277" s="24"/>
      <c r="D277" s="22"/>
      <c r="E277" s="6"/>
      <c r="F277" s="23"/>
      <c r="G277" s="23"/>
      <c r="H277" s="23"/>
    </row>
    <row r="278" spans="1:9" x14ac:dyDescent="0.2">
      <c r="A278" s="31" t="s">
        <v>99</v>
      </c>
      <c r="B278" s="31" t="s">
        <v>100</v>
      </c>
      <c r="C278" s="24" t="s">
        <v>11</v>
      </c>
      <c r="D278" s="22" t="s">
        <v>12</v>
      </c>
      <c r="E278" s="6">
        <f>F278/95*100</f>
        <v>8240.4713057193694</v>
      </c>
      <c r="F278" s="23">
        <v>7828.4477404334002</v>
      </c>
      <c r="G278" s="23">
        <v>7828.4477404334002</v>
      </c>
      <c r="H278" s="23">
        <v>69539.990316642172</v>
      </c>
    </row>
    <row r="279" spans="1:9" x14ac:dyDescent="0.2">
      <c r="A279" s="25"/>
      <c r="B279" s="25"/>
      <c r="C279" s="24" t="s">
        <v>13</v>
      </c>
      <c r="D279" s="22" t="s">
        <v>14</v>
      </c>
      <c r="E279" s="6">
        <f t="shared" ref="E279:E282" si="68">F279/95*100</f>
        <v>1042.0623155789474</v>
      </c>
      <c r="F279" s="23">
        <v>989.95919979999996</v>
      </c>
      <c r="G279" s="23">
        <v>989.95919979999996</v>
      </c>
      <c r="H279" s="23">
        <v>8911.3115997999994</v>
      </c>
    </row>
    <row r="280" spans="1:9" x14ac:dyDescent="0.2">
      <c r="A280" s="25"/>
      <c r="B280" s="25"/>
      <c r="C280" s="24" t="s">
        <v>15</v>
      </c>
      <c r="D280" s="22" t="s">
        <v>16</v>
      </c>
      <c r="E280" s="6">
        <f t="shared" si="68"/>
        <v>1023.0100514736841</v>
      </c>
      <c r="F280" s="23">
        <v>971.85954890000005</v>
      </c>
      <c r="G280" s="23">
        <v>971.85954890000005</v>
      </c>
      <c r="H280" s="23">
        <v>7248.8222813000002</v>
      </c>
    </row>
    <row r="281" spans="1:9" x14ac:dyDescent="0.2">
      <c r="A281" s="25"/>
      <c r="B281" s="25"/>
      <c r="C281" s="24" t="s">
        <v>17</v>
      </c>
      <c r="D281" s="22" t="s">
        <v>18</v>
      </c>
      <c r="E281" s="6">
        <f t="shared" si="68"/>
        <v>0</v>
      </c>
      <c r="F281" s="23">
        <v>0</v>
      </c>
      <c r="G281" s="23">
        <v>0</v>
      </c>
      <c r="H281" s="23">
        <v>4540</v>
      </c>
    </row>
    <row r="282" spans="1:9" x14ac:dyDescent="0.2">
      <c r="A282" s="25"/>
      <c r="B282" s="25"/>
      <c r="C282" s="24" t="s">
        <v>19</v>
      </c>
      <c r="D282" s="22" t="s">
        <v>20</v>
      </c>
      <c r="E282" s="6">
        <f t="shared" si="68"/>
        <v>4156.3690586315797</v>
      </c>
      <c r="F282" s="23">
        <v>3948.5506057000002</v>
      </c>
      <c r="G282" s="23">
        <v>3948.5506057000002</v>
      </c>
      <c r="H282" s="23">
        <v>17079.473953975001</v>
      </c>
    </row>
    <row r="283" spans="1:9" x14ac:dyDescent="0.2">
      <c r="A283" s="25"/>
      <c r="B283" s="25"/>
      <c r="C283" s="7" t="s">
        <v>21</v>
      </c>
      <c r="D283" s="26" t="s">
        <v>22</v>
      </c>
      <c r="E283" s="8">
        <f>SUM(E278:E282)</f>
        <v>14461.91273140358</v>
      </c>
      <c r="F283" s="28">
        <f>SUM(F278:F282)</f>
        <v>13738.817094833401</v>
      </c>
      <c r="G283" s="28">
        <f>SUM(G278:G282)</f>
        <v>13738.817094833401</v>
      </c>
      <c r="H283" s="28">
        <f>SUM(H278:H282)</f>
        <v>107319.59815171717</v>
      </c>
      <c r="I283" s="3"/>
    </row>
    <row r="284" spans="1:9" x14ac:dyDescent="0.2">
      <c r="A284" s="25"/>
      <c r="B284" s="25"/>
      <c r="C284" s="24"/>
      <c r="D284" s="22"/>
      <c r="E284" s="6"/>
      <c r="F284" s="23"/>
      <c r="G284" s="23"/>
      <c r="H284" s="23"/>
    </row>
    <row r="285" spans="1:9" x14ac:dyDescent="0.2">
      <c r="A285" s="31" t="s">
        <v>101</v>
      </c>
      <c r="B285" s="31" t="s">
        <v>102</v>
      </c>
      <c r="C285" s="24" t="s">
        <v>11</v>
      </c>
      <c r="D285" s="22" t="s">
        <v>12</v>
      </c>
      <c r="E285" s="6">
        <f>F285/95*100</f>
        <v>6.8966842105263146E-2</v>
      </c>
      <c r="F285" s="23">
        <v>6.5518499999999993E-2</v>
      </c>
      <c r="G285" s="23">
        <v>6.5518499999999993E-2</v>
      </c>
      <c r="H285" s="23">
        <v>6.5518499999999993E-2</v>
      </c>
    </row>
    <row r="286" spans="1:9" x14ac:dyDescent="0.2">
      <c r="A286" s="25"/>
      <c r="B286" s="25"/>
      <c r="C286" s="24" t="s">
        <v>13</v>
      </c>
      <c r="D286" s="22" t="s">
        <v>14</v>
      </c>
      <c r="E286" s="6">
        <f t="shared" ref="E286:E289" si="69">F286/95*100</f>
        <v>0</v>
      </c>
      <c r="F286" s="23">
        <v>0</v>
      </c>
      <c r="G286" s="23">
        <v>0</v>
      </c>
      <c r="H286" s="23">
        <v>0</v>
      </c>
    </row>
    <row r="287" spans="1:9" x14ac:dyDescent="0.2">
      <c r="A287" s="25"/>
      <c r="B287" s="25"/>
      <c r="C287" s="24" t="s">
        <v>15</v>
      </c>
      <c r="D287" s="22" t="s">
        <v>16</v>
      </c>
      <c r="E287" s="6">
        <f t="shared" si="69"/>
        <v>0</v>
      </c>
      <c r="F287" s="23">
        <v>0</v>
      </c>
      <c r="G287" s="23">
        <v>0</v>
      </c>
      <c r="H287" s="23">
        <v>0</v>
      </c>
    </row>
    <row r="288" spans="1:9" x14ac:dyDescent="0.2">
      <c r="A288" s="25"/>
      <c r="B288" s="25"/>
      <c r="C288" s="24" t="s">
        <v>17</v>
      </c>
      <c r="D288" s="22" t="s">
        <v>18</v>
      </c>
      <c r="E288" s="6">
        <f t="shared" si="69"/>
        <v>0</v>
      </c>
      <c r="F288" s="23">
        <v>0</v>
      </c>
      <c r="G288" s="23">
        <v>0</v>
      </c>
      <c r="H288" s="23">
        <v>0</v>
      </c>
    </row>
    <row r="289" spans="1:9" x14ac:dyDescent="0.2">
      <c r="A289" s="25"/>
      <c r="B289" s="25"/>
      <c r="C289" s="24" t="s">
        <v>19</v>
      </c>
      <c r="D289" s="22" t="s">
        <v>20</v>
      </c>
      <c r="E289" s="6">
        <f t="shared" si="69"/>
        <v>0</v>
      </c>
      <c r="F289" s="23">
        <v>0</v>
      </c>
      <c r="G289" s="23">
        <v>0</v>
      </c>
      <c r="H289" s="23">
        <v>0</v>
      </c>
    </row>
    <row r="290" spans="1:9" x14ac:dyDescent="0.2">
      <c r="A290" s="25"/>
      <c r="B290" s="25"/>
      <c r="C290" s="7" t="s">
        <v>21</v>
      </c>
      <c r="D290" s="26" t="s">
        <v>22</v>
      </c>
      <c r="E290" s="8">
        <f>SUM(E285:E289)</f>
        <v>6.8966842105263146E-2</v>
      </c>
      <c r="F290" s="28">
        <f>SUM(F285:F289)</f>
        <v>6.5518499999999993E-2</v>
      </c>
      <c r="G290" s="28">
        <f>SUM(G285:G289)</f>
        <v>6.5518499999999993E-2</v>
      </c>
      <c r="H290" s="28">
        <f>SUM(H285:H289)</f>
        <v>6.5518499999999993E-2</v>
      </c>
      <c r="I290" s="3"/>
    </row>
    <row r="291" spans="1:9" x14ac:dyDescent="0.2">
      <c r="A291" s="25"/>
      <c r="B291" s="25"/>
      <c r="C291" s="24"/>
      <c r="D291" s="22"/>
      <c r="E291" s="6"/>
      <c r="F291" s="23"/>
      <c r="G291" s="23"/>
      <c r="H291" s="23"/>
    </row>
    <row r="292" spans="1:9" x14ac:dyDescent="0.2">
      <c r="A292" s="31" t="s">
        <v>103</v>
      </c>
      <c r="B292" s="31" t="s">
        <v>104</v>
      </c>
      <c r="C292" s="24" t="s">
        <v>11</v>
      </c>
      <c r="D292" s="22" t="s">
        <v>12</v>
      </c>
      <c r="E292" s="6">
        <f>F292/95*100</f>
        <v>1895.6629788736841</v>
      </c>
      <c r="F292" s="23">
        <v>1800.8798299299999</v>
      </c>
      <c r="G292" s="23">
        <v>1800.8798299299999</v>
      </c>
      <c r="H292" s="23">
        <v>18877.24627867154</v>
      </c>
    </row>
    <row r="293" spans="1:9" x14ac:dyDescent="0.2">
      <c r="A293" s="31"/>
      <c r="B293" s="31"/>
      <c r="C293" s="24" t="s">
        <v>13</v>
      </c>
      <c r="D293" s="22" t="s">
        <v>14</v>
      </c>
      <c r="E293" s="6">
        <f t="shared" ref="E293:E296" si="70">F293/95*100</f>
        <v>3484.2105263157896</v>
      </c>
      <c r="F293" s="23">
        <v>3310</v>
      </c>
      <c r="G293" s="23">
        <v>3310</v>
      </c>
      <c r="H293" s="23">
        <v>25577.1551</v>
      </c>
    </row>
    <row r="294" spans="1:9" x14ac:dyDescent="0.2">
      <c r="A294" s="25"/>
      <c r="B294" s="25"/>
      <c r="C294" s="24" t="s">
        <v>15</v>
      </c>
      <c r="D294" s="22" t="s">
        <v>16</v>
      </c>
      <c r="E294" s="6">
        <f t="shared" si="70"/>
        <v>916.57485947368423</v>
      </c>
      <c r="F294" s="23">
        <v>870.74611649999997</v>
      </c>
      <c r="G294" s="23">
        <v>870.74611649999997</v>
      </c>
      <c r="H294" s="23">
        <v>7856.2106898999991</v>
      </c>
    </row>
    <row r="295" spans="1:9" x14ac:dyDescent="0.2">
      <c r="A295" s="25"/>
      <c r="B295" s="25"/>
      <c r="C295" s="24" t="s">
        <v>17</v>
      </c>
      <c r="D295" s="22" t="s">
        <v>18</v>
      </c>
      <c r="E295" s="6">
        <f t="shared" si="70"/>
        <v>0</v>
      </c>
      <c r="F295" s="23">
        <v>0</v>
      </c>
      <c r="G295" s="23">
        <v>0</v>
      </c>
      <c r="H295" s="23">
        <v>0</v>
      </c>
    </row>
    <row r="296" spans="1:9" x14ac:dyDescent="0.2">
      <c r="A296" s="25"/>
      <c r="B296" s="25"/>
      <c r="C296" s="24" t="s">
        <v>19</v>
      </c>
      <c r="D296" s="22" t="s">
        <v>20</v>
      </c>
      <c r="E296" s="6">
        <f t="shared" si="70"/>
        <v>338.98378894736845</v>
      </c>
      <c r="F296" s="23">
        <v>322.03459950000001</v>
      </c>
      <c r="G296" s="23">
        <v>322.03459950000001</v>
      </c>
      <c r="H296" s="23">
        <v>1636.0112581999999</v>
      </c>
    </row>
    <row r="297" spans="1:9" x14ac:dyDescent="0.2">
      <c r="A297" s="25"/>
      <c r="B297" s="25"/>
      <c r="C297" s="7" t="s">
        <v>21</v>
      </c>
      <c r="D297" s="26" t="s">
        <v>22</v>
      </c>
      <c r="E297" s="8">
        <f>SUM(E292:E296)</f>
        <v>6635.4321536105263</v>
      </c>
      <c r="F297" s="28">
        <f>SUM(F292:F296)</f>
        <v>6303.6605459299999</v>
      </c>
      <c r="G297" s="28">
        <f>SUM(G292:G296)</f>
        <v>6303.6605459299999</v>
      </c>
      <c r="H297" s="28">
        <f>SUM(H292:H296)</f>
        <v>53946.623326771536</v>
      </c>
      <c r="I297" s="3"/>
    </row>
    <row r="298" spans="1:9" x14ac:dyDescent="0.2">
      <c r="A298" s="25"/>
      <c r="B298" s="25"/>
      <c r="C298" s="24"/>
      <c r="D298" s="22"/>
      <c r="E298" s="6"/>
      <c r="F298" s="23"/>
      <c r="G298" s="23"/>
      <c r="H298" s="23"/>
    </row>
    <row r="299" spans="1:9" x14ac:dyDescent="0.2">
      <c r="A299" s="7" t="s">
        <v>88</v>
      </c>
      <c r="B299" s="7" t="s">
        <v>89</v>
      </c>
      <c r="C299" s="24" t="s">
        <v>11</v>
      </c>
      <c r="D299" s="22" t="s">
        <v>12</v>
      </c>
      <c r="E299" s="6">
        <f t="shared" ref="E299:E303" si="71">SUM(E292,E285,E278,E271,E264,E257,E249)</f>
        <v>20125.871112832214</v>
      </c>
      <c r="F299" s="23">
        <f t="shared" ref="F299:H303" si="72">SUM(F292,F285,F278,F271,F264,F257,F249)</f>
        <v>19119.577557190602</v>
      </c>
      <c r="G299" s="23">
        <f t="shared" si="72"/>
        <v>19119.577557190602</v>
      </c>
      <c r="H299" s="23">
        <f t="shared" si="72"/>
        <v>185415.96111014538</v>
      </c>
    </row>
    <row r="300" spans="1:9" x14ac:dyDescent="0.2">
      <c r="A300" s="25"/>
      <c r="B300" s="25"/>
      <c r="C300" s="24" t="s">
        <v>13</v>
      </c>
      <c r="D300" s="22" t="s">
        <v>14</v>
      </c>
      <c r="E300" s="6">
        <f t="shared" si="71"/>
        <v>8690.3047375789465</v>
      </c>
      <c r="F300" s="23">
        <f t="shared" si="72"/>
        <v>8255.7895006999988</v>
      </c>
      <c r="G300" s="23">
        <f t="shared" si="72"/>
        <v>8255.7895006999988</v>
      </c>
      <c r="H300" s="23">
        <f t="shared" si="72"/>
        <v>104621.1328317</v>
      </c>
    </row>
    <row r="301" spans="1:9" x14ac:dyDescent="0.2">
      <c r="A301" s="25"/>
      <c r="B301" s="25"/>
      <c r="C301" s="24" t="s">
        <v>15</v>
      </c>
      <c r="D301" s="22" t="s">
        <v>16</v>
      </c>
      <c r="E301" s="6">
        <f t="shared" si="71"/>
        <v>6881.7082928421059</v>
      </c>
      <c r="F301" s="23">
        <f t="shared" si="72"/>
        <v>6537.6228781999998</v>
      </c>
      <c r="G301" s="23">
        <f t="shared" si="72"/>
        <v>6537.6228781999998</v>
      </c>
      <c r="H301" s="23">
        <f t="shared" si="72"/>
        <v>52183.410883000004</v>
      </c>
    </row>
    <row r="302" spans="1:9" x14ac:dyDescent="0.2">
      <c r="A302" s="25"/>
      <c r="B302" s="25"/>
      <c r="C302" s="24" t="s">
        <v>17</v>
      </c>
      <c r="D302" s="22" t="s">
        <v>18</v>
      </c>
      <c r="E302" s="6">
        <f t="shared" si="71"/>
        <v>1896.6292815789475</v>
      </c>
      <c r="F302" s="23">
        <f t="shared" si="72"/>
        <v>1801.7978174999998</v>
      </c>
      <c r="G302" s="23">
        <f t="shared" si="72"/>
        <v>1801.7978174999998</v>
      </c>
      <c r="H302" s="23">
        <f t="shared" si="72"/>
        <v>34213.8967175</v>
      </c>
    </row>
    <row r="303" spans="1:9" x14ac:dyDescent="0.2">
      <c r="A303" s="25"/>
      <c r="B303" s="25"/>
      <c r="C303" s="24" t="s">
        <v>19</v>
      </c>
      <c r="D303" s="22" t="s">
        <v>20</v>
      </c>
      <c r="E303" s="6">
        <f t="shared" si="71"/>
        <v>6126.4305085263168</v>
      </c>
      <c r="F303" s="23">
        <f t="shared" si="72"/>
        <v>5820.1089830999999</v>
      </c>
      <c r="G303" s="23">
        <f t="shared" si="72"/>
        <v>5820.1089830999999</v>
      </c>
      <c r="H303" s="23">
        <f t="shared" si="72"/>
        <v>35511.147034674999</v>
      </c>
    </row>
    <row r="304" spans="1:9" x14ac:dyDescent="0.2">
      <c r="A304" s="25"/>
      <c r="B304" s="25"/>
      <c r="C304" s="24"/>
      <c r="D304" s="22" t="s">
        <v>92</v>
      </c>
      <c r="E304" s="6">
        <v>0</v>
      </c>
      <c r="F304" s="23">
        <v>0</v>
      </c>
      <c r="G304" s="23">
        <v>0</v>
      </c>
      <c r="H304" s="23">
        <v>0</v>
      </c>
    </row>
    <row r="305" spans="1:9" x14ac:dyDescent="0.2">
      <c r="A305" s="25" t="s">
        <v>105</v>
      </c>
      <c r="B305" s="25" t="s">
        <v>105</v>
      </c>
      <c r="C305" s="21" t="s">
        <v>21</v>
      </c>
      <c r="D305" s="26" t="s">
        <v>22</v>
      </c>
      <c r="E305" s="8">
        <f>SUM(E297,E290,E283,E276,E269,E262,E255)</f>
        <v>43720.943933358525</v>
      </c>
      <c r="F305" s="28">
        <f>SUM(F297,F290,F283,F276,F269,F262,F255)</f>
        <v>41534.8967366906</v>
      </c>
      <c r="G305" s="28">
        <f>SUM(G297,G290,G283,G276,G269,G262,G255)</f>
        <v>41534.8967366906</v>
      </c>
      <c r="H305" s="28">
        <f>SUM(H297,H290,H283,H276,H269,H262,H255)</f>
        <v>412240.54857702041</v>
      </c>
      <c r="I305" s="3"/>
    </row>
    <row r="306" spans="1:9" x14ac:dyDescent="0.2">
      <c r="A306" s="25"/>
      <c r="B306" s="25"/>
      <c r="C306" s="24"/>
      <c r="D306" s="22"/>
      <c r="E306" s="6"/>
      <c r="F306" s="23"/>
      <c r="G306" s="23"/>
      <c r="H306" s="23"/>
    </row>
    <row r="307" spans="1:9" x14ac:dyDescent="0.2">
      <c r="A307" s="7" t="s">
        <v>106</v>
      </c>
      <c r="B307" s="7" t="s">
        <v>107</v>
      </c>
      <c r="C307" s="24" t="s">
        <v>11</v>
      </c>
      <c r="D307" s="22" t="s">
        <v>12</v>
      </c>
      <c r="E307" s="6">
        <f>SUM(E299,E241,E205,E169,E126,E62)</f>
        <v>61444.210526316114</v>
      </c>
      <c r="F307" s="23">
        <f>SUM(F299,F241,F205,F169,F126,F62)</f>
        <v>58372.000000000298</v>
      </c>
      <c r="G307" s="23">
        <f>SUM(G299,G241,G205,G169,G126,G62)</f>
        <v>58372.000000000298</v>
      </c>
      <c r="H307" s="23">
        <f>SUM(H299,H241,H205,H169,H126,H62)</f>
        <v>591874.70123415138</v>
      </c>
    </row>
    <row r="308" spans="1:9" x14ac:dyDescent="0.2">
      <c r="A308" s="25"/>
      <c r="B308" s="25"/>
      <c r="C308" s="24" t="s">
        <v>13</v>
      </c>
      <c r="D308" s="22" t="s">
        <v>14</v>
      </c>
      <c r="E308" s="6">
        <f t="shared" ref="E308:E311" si="73">SUM(E300,E242,E206,E170,E127,E63)</f>
        <v>10781.211318842106</v>
      </c>
      <c r="F308" s="23">
        <f t="shared" ref="F308:H311" si="74">SUM(F300,F242,F206,F170,F127,F63)</f>
        <v>10242.150752899997</v>
      </c>
      <c r="G308" s="23">
        <f t="shared" si="74"/>
        <v>10242.150752899997</v>
      </c>
      <c r="H308" s="23">
        <f>SUM(H300,H242,H206,H170,H127,H63)</f>
        <v>161613.17532029998</v>
      </c>
    </row>
    <row r="309" spans="1:9" x14ac:dyDescent="0.2">
      <c r="A309" s="25"/>
      <c r="B309" s="25"/>
      <c r="C309" s="24" t="s">
        <v>15</v>
      </c>
      <c r="D309" s="22" t="s">
        <v>16</v>
      </c>
      <c r="E309" s="6">
        <f t="shared" si="73"/>
        <v>12927.939677052635</v>
      </c>
      <c r="F309" s="23">
        <f t="shared" si="74"/>
        <v>12281.542693200001</v>
      </c>
      <c r="G309" s="23">
        <f t="shared" si="74"/>
        <v>12281.542693200001</v>
      </c>
      <c r="H309" s="23">
        <f t="shared" si="74"/>
        <v>111644.0561807</v>
      </c>
    </row>
    <row r="310" spans="1:9" x14ac:dyDescent="0.2">
      <c r="A310" s="25"/>
      <c r="B310" s="25"/>
      <c r="C310" s="24" t="s">
        <v>17</v>
      </c>
      <c r="D310" s="22" t="s">
        <v>18</v>
      </c>
      <c r="E310" s="6">
        <f t="shared" si="73"/>
        <v>2714.1110815789471</v>
      </c>
      <c r="F310" s="23">
        <f t="shared" si="74"/>
        <v>2578.4055275000001</v>
      </c>
      <c r="G310" s="23">
        <f t="shared" si="74"/>
        <v>2578.4055275000001</v>
      </c>
      <c r="H310" s="23">
        <f t="shared" si="74"/>
        <v>84492.824222499999</v>
      </c>
    </row>
    <row r="311" spans="1:9" x14ac:dyDescent="0.2">
      <c r="A311" s="25"/>
      <c r="B311" s="25"/>
      <c r="C311" s="24" t="s">
        <v>19</v>
      </c>
      <c r="D311" s="22" t="s">
        <v>20</v>
      </c>
      <c r="E311" s="6">
        <f t="shared" si="73"/>
        <v>16762.483578947373</v>
      </c>
      <c r="F311" s="23">
        <f t="shared" si="74"/>
        <v>15924.359399999999</v>
      </c>
      <c r="G311" s="23">
        <f t="shared" si="74"/>
        <v>15924.359399999999</v>
      </c>
      <c r="H311" s="23">
        <f t="shared" si="74"/>
        <v>85206.084488599998</v>
      </c>
    </row>
    <row r="312" spans="1:9" x14ac:dyDescent="0.2">
      <c r="A312" s="25"/>
      <c r="B312" s="25"/>
      <c r="C312" s="24"/>
      <c r="D312" s="22" t="s">
        <v>92</v>
      </c>
      <c r="E312" s="6">
        <v>0</v>
      </c>
      <c r="F312" s="23">
        <v>0</v>
      </c>
      <c r="G312" s="23">
        <v>0</v>
      </c>
      <c r="H312" s="23">
        <v>0</v>
      </c>
    </row>
    <row r="313" spans="1:9" ht="16.899999999999999" customHeight="1" x14ac:dyDescent="0.2">
      <c r="A313" s="25"/>
      <c r="B313" s="25"/>
      <c r="C313" s="21" t="s">
        <v>21</v>
      </c>
      <c r="D313" s="22"/>
      <c r="E313" s="23"/>
      <c r="F313" s="23"/>
      <c r="G313" s="23"/>
      <c r="H313" s="23"/>
      <c r="I313" s="3"/>
    </row>
    <row r="314" spans="1:9" ht="17.45" customHeight="1" x14ac:dyDescent="0.2">
      <c r="A314" s="24"/>
      <c r="B314" s="24"/>
      <c r="C314" s="26" t="s">
        <v>22</v>
      </c>
      <c r="D314" s="22"/>
      <c r="E314" s="8">
        <f>SUM(E307:E312)</f>
        <v>104629.95618273717</v>
      </c>
      <c r="F314" s="28">
        <f>SUM(F307:F312)</f>
        <v>99398.458373600297</v>
      </c>
      <c r="G314" s="28">
        <f>SUM(G307:G312)</f>
        <v>99398.458373600297</v>
      </c>
      <c r="H314" s="28">
        <f>SUM(H307:H312)</f>
        <v>1034830.8414462514</v>
      </c>
      <c r="I314" s="4"/>
    </row>
    <row r="315" spans="1:9" x14ac:dyDescent="0.2">
      <c r="A315" s="4" t="s">
        <v>108</v>
      </c>
      <c r="E315" s="34"/>
      <c r="F315" s="34"/>
      <c r="G315" s="34"/>
      <c r="H315" s="34"/>
    </row>
    <row r="316" spans="1:9" x14ac:dyDescent="0.2">
      <c r="A316" s="4" t="s">
        <v>109</v>
      </c>
      <c r="E316" s="34"/>
      <c r="F316" s="34"/>
      <c r="G316" s="34"/>
      <c r="H316" s="34"/>
    </row>
  </sheetData>
  <mergeCells count="14">
    <mergeCell ref="A9:B9"/>
    <mergeCell ref="A10:B10"/>
    <mergeCell ref="A11:B11"/>
    <mergeCell ref="C11:D11"/>
    <mergeCell ref="A7:H7"/>
    <mergeCell ref="A8:H8"/>
    <mergeCell ref="C9:D9"/>
    <mergeCell ref="C10:D10"/>
    <mergeCell ref="A6:H6"/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&amp;L&amp;"Calibri"&amp;10&amp;K000000 Internal&amp;1#_x000D_</oddHeader>
  </headerFooter>
</worksheet>
</file>

<file path=docMetadata/LabelInfo.xml><?xml version="1.0" encoding="utf-8"?>
<clbl:labelList xmlns:clbl="http://schemas.microsoft.com/office/2020/mipLabelMetadata">
  <clbl:label id="{5ce8a179-3f52-4303-9b62-54e17f021067}" enabled="1" method="Privileged" siteId="{8e65dc63-2925-44dc-9c02-98c3f05069ec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NASS 2</vt:lpstr>
      <vt:lpstr>'NASS 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Swapna S Ardekar</dc:creator>
  <cp:lastModifiedBy>Lucid Solutions</cp:lastModifiedBy>
  <cp:lastPrinted>2025-07-23T05:22:14Z</cp:lastPrinted>
  <dcterms:created xsi:type="dcterms:W3CDTF">2025-07-09T11:28:09Z</dcterms:created>
  <dcterms:modified xsi:type="dcterms:W3CDTF">2025-11-18T11:51:57Z</dcterms:modified>
</cp:coreProperties>
</file>