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ASS25 - Data Tables, Final Submission, 18.11.2025\"/>
    </mc:Choice>
  </mc:AlternateContent>
  <xr:revisionPtr revIDLastSave="0" documentId="13_ncr:1_{F272780F-F4AF-42D3-ABA5-CF286961FAF9}" xr6:coauthVersionLast="47" xr6:coauthVersionMax="47" xr10:uidLastSave="{00000000-0000-0000-0000-000000000000}"/>
  <bookViews>
    <workbookView xWindow="-120" yWindow="-120" windowWidth="20730" windowHeight="11160" xr2:uid="{64C9514E-3FA8-4514-B066-140D619F0FFA}"/>
  </bookViews>
  <sheets>
    <sheet name="NASS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1" l="1"/>
  <c r="G109" i="1"/>
  <c r="F109" i="1"/>
  <c r="E95" i="1"/>
  <c r="E96" i="1"/>
  <c r="E97" i="1"/>
  <c r="E98" i="1"/>
  <c r="E99" i="1"/>
  <c r="E89" i="1"/>
  <c r="E90" i="1"/>
  <c r="E91" i="1"/>
  <c r="E92" i="1"/>
  <c r="E83" i="1"/>
  <c r="E84" i="1"/>
  <c r="E85" i="1"/>
  <c r="E86" i="1"/>
  <c r="E77" i="1"/>
  <c r="E78" i="1"/>
  <c r="E79" i="1"/>
  <c r="E80" i="1"/>
  <c r="E71" i="1"/>
  <c r="E72" i="1"/>
  <c r="E73" i="1"/>
  <c r="E74" i="1"/>
  <c r="E65" i="1"/>
  <c r="E66" i="1"/>
  <c r="E67" i="1"/>
  <c r="E68" i="1"/>
  <c r="E59" i="1"/>
  <c r="E60" i="1"/>
  <c r="E61" i="1"/>
  <c r="E62" i="1"/>
  <c r="E53" i="1"/>
  <c r="E54" i="1"/>
  <c r="E55" i="1"/>
  <c r="E56" i="1"/>
  <c r="E47" i="1"/>
  <c r="E48" i="1"/>
  <c r="E49" i="1"/>
  <c r="E50" i="1"/>
  <c r="E41" i="1"/>
  <c r="E42" i="1"/>
  <c r="E43" i="1"/>
  <c r="E44" i="1"/>
  <c r="E35" i="1"/>
  <c r="E36" i="1"/>
  <c r="E37" i="1"/>
  <c r="E38" i="1"/>
  <c r="E29" i="1"/>
  <c r="E30" i="1"/>
  <c r="E31" i="1"/>
  <c r="E32" i="1"/>
  <c r="E23" i="1"/>
  <c r="E24" i="1"/>
  <c r="E25" i="1"/>
  <c r="E26" i="1"/>
  <c r="E17" i="1"/>
  <c r="E18" i="1"/>
  <c r="E19" i="1"/>
  <c r="E20" i="1"/>
  <c r="E11" i="1"/>
  <c r="E12" i="1"/>
  <c r="E13" i="1"/>
  <c r="E14" i="1"/>
  <c r="E46" i="1"/>
  <c r="E52" i="1"/>
  <c r="E58" i="1"/>
  <c r="E64" i="1"/>
  <c r="E70" i="1"/>
  <c r="E76" i="1"/>
  <c r="E82" i="1"/>
  <c r="E88" i="1"/>
  <c r="E40" i="1"/>
  <c r="E34" i="1"/>
  <c r="E28" i="1"/>
  <c r="E22" i="1"/>
  <c r="E16" i="1"/>
  <c r="E10" i="1"/>
  <c r="E15" i="1" l="1"/>
  <c r="E33" i="1"/>
  <c r="E93" i="1"/>
  <c r="E21" i="1"/>
  <c r="E100" i="1"/>
  <c r="E103" i="1"/>
  <c r="E105" i="1"/>
  <c r="E104" i="1"/>
  <c r="E101" i="1"/>
  <c r="E102" i="1"/>
  <c r="E63" i="1"/>
  <c r="E106" i="1"/>
  <c r="G100" i="1"/>
  <c r="F100" i="1"/>
  <c r="G93" i="1"/>
  <c r="F93" i="1"/>
  <c r="G87" i="1"/>
  <c r="F87" i="1"/>
  <c r="E87" i="1"/>
  <c r="G81" i="1"/>
  <c r="F81" i="1"/>
  <c r="E81" i="1"/>
  <c r="G75" i="1"/>
  <c r="F75" i="1"/>
  <c r="E75" i="1"/>
  <c r="G69" i="1"/>
  <c r="F69" i="1"/>
  <c r="E69" i="1"/>
  <c r="G63" i="1"/>
  <c r="F63" i="1"/>
  <c r="H63" i="1"/>
  <c r="G57" i="1"/>
  <c r="F57" i="1"/>
  <c r="H57" i="1"/>
  <c r="E57" i="1"/>
  <c r="G51" i="1"/>
  <c r="F51" i="1"/>
  <c r="G45" i="1"/>
  <c r="F45" i="1"/>
  <c r="H45" i="1"/>
  <c r="E45" i="1"/>
  <c r="G39" i="1"/>
  <c r="F39" i="1"/>
  <c r="H39" i="1"/>
  <c r="E39" i="1"/>
  <c r="G33" i="1"/>
  <c r="F33" i="1"/>
  <c r="G27" i="1"/>
  <c r="F27" i="1"/>
  <c r="H27" i="1"/>
  <c r="E27" i="1"/>
  <c r="G21" i="1"/>
  <c r="F21" i="1"/>
  <c r="H21" i="1"/>
  <c r="G15" i="1"/>
  <c r="F15" i="1"/>
  <c r="G107" i="1" l="1"/>
  <c r="H100" i="1"/>
  <c r="H15" i="1"/>
  <c r="E109" i="1"/>
  <c r="H33" i="1"/>
  <c r="H51" i="1"/>
  <c r="F107" i="1"/>
  <c r="H81" i="1"/>
  <c r="H87" i="1"/>
  <c r="H75" i="1"/>
  <c r="H69" i="1"/>
  <c r="H93" i="1"/>
  <c r="E51" i="1"/>
  <c r="E107" i="1" s="1"/>
</calcChain>
</file>

<file path=xl/sharedStrings.xml><?xml version="1.0" encoding="utf-8"?>
<sst xmlns="http://schemas.openxmlformats.org/spreadsheetml/2006/main" count="246" uniqueCount="66">
  <si>
    <t xml:space="preserve">प्रयोजन </t>
  </si>
  <si>
    <t xml:space="preserve">संस्था </t>
  </si>
  <si>
    <t xml:space="preserve">वित्तीय सहायता </t>
  </si>
  <si>
    <t xml:space="preserve">नाबार्ड की प्रतिबद्धता </t>
  </si>
  <si>
    <t>31 मार्च 2025 तक संचयी वितरण</t>
  </si>
  <si>
    <t xml:space="preserve">लघु सिंचाई </t>
  </si>
  <si>
    <t>वाणिज्य बंकैं</t>
  </si>
  <si>
    <t>CBs</t>
  </si>
  <si>
    <t>क्षेग्रा बंकैं</t>
  </si>
  <si>
    <t>रासकृग्रावि बंकैं</t>
  </si>
  <si>
    <t>रास बंकैं</t>
  </si>
  <si>
    <t>एनबिएफ़सि/एमएफ़आई/सब्सिडियरी</t>
  </si>
  <si>
    <t>कुल</t>
  </si>
  <si>
    <t>Total</t>
  </si>
  <si>
    <t xml:space="preserve">भूमि विकास </t>
  </si>
  <si>
    <t xml:space="preserve">कृषि मशीनीकरण </t>
  </si>
  <si>
    <t>Farm Mechanisation</t>
  </si>
  <si>
    <t>Plantation &amp; Horticulture</t>
  </si>
  <si>
    <t xml:space="preserve">मत्स्यपालन </t>
  </si>
  <si>
    <t>Fisheries</t>
  </si>
  <si>
    <t xml:space="preserve">डेयरी विकास </t>
  </si>
  <si>
    <t>Dairy Development</t>
  </si>
  <si>
    <t xml:space="preserve">वानिकी </t>
  </si>
  <si>
    <t>Forestry</t>
  </si>
  <si>
    <t>बायो-गैस</t>
  </si>
  <si>
    <t>Bio-Gas</t>
  </si>
  <si>
    <t>OFD/MSME(NFS)</t>
  </si>
  <si>
    <t>स्वयं सहायता समूह</t>
  </si>
  <si>
    <t>SHG</t>
  </si>
  <si>
    <t xml:space="preserve">ग्रामीण आवास </t>
  </si>
  <si>
    <t>Rural Housing</t>
  </si>
  <si>
    <t>एग्रीक्लीनिक और एग्रीबिजनेस</t>
  </si>
  <si>
    <t>Agri-Clinics and Agri-Business Centres</t>
  </si>
  <si>
    <t>अन्य</t>
  </si>
  <si>
    <t>Others</t>
  </si>
  <si>
    <t>State Govt.</t>
  </si>
  <si>
    <t>सभी प्रयोजन</t>
  </si>
  <si>
    <t>All Purpose</t>
  </si>
  <si>
    <t>राज्य सरकार</t>
  </si>
  <si>
    <t>Grand Total</t>
  </si>
  <si>
    <t>31 मार्च 2025 को समाप्त अवधि के दौरान मंजूर योजनाओं का प्रयोजन-वार एवं संस्था-वार वितरण</t>
  </si>
  <si>
    <t>Land Development</t>
  </si>
  <si>
    <t>Minor Irrigation</t>
  </si>
  <si>
    <r>
      <t xml:space="preserve">विवरण </t>
    </r>
    <r>
      <rPr>
        <sz val="11"/>
        <color theme="1"/>
        <rFont val="Calibri"/>
        <family val="2"/>
      </rPr>
      <t>–</t>
    </r>
    <r>
      <rPr>
        <sz val="11"/>
        <color theme="1"/>
        <rFont val="Georgia"/>
        <family val="1"/>
      </rPr>
      <t xml:space="preserve"> 3</t>
    </r>
  </si>
  <si>
    <t>Statement – 3</t>
  </si>
  <si>
    <t>(₹ crore)</t>
  </si>
  <si>
    <t>(₹ करोड़)</t>
  </si>
  <si>
    <t>Purpose</t>
  </si>
  <si>
    <t>Agency</t>
  </si>
  <si>
    <t>Financial Assistance</t>
  </si>
  <si>
    <t>Commitment</t>
  </si>
  <si>
    <t>Cumulative Disbursement as on 31 March 2025</t>
  </si>
  <si>
    <t>NBFC - MFI/Subsidiary</t>
  </si>
  <si>
    <t>State Co-operative Banks</t>
  </si>
  <si>
    <t>NBFC - MFI/Subsidary</t>
  </si>
  <si>
    <t>मुर्गी/भेड़/ बकरी/सूअरपालन/पशुपालन (अन्य )</t>
  </si>
  <si>
    <t>Poultry/Sheep/Goat/Pig/Animal Husbandry-Others</t>
  </si>
  <si>
    <t>Storage/Market Yards</t>
  </si>
  <si>
    <t>भंडारण/गोदाम एवं मंडी स्थल</t>
  </si>
  <si>
    <t xml:space="preserve">बागान/बागवानी </t>
  </si>
  <si>
    <t>गैर-कृषि क्षेत्र/अजा/अजजा कार्ययोजना*</t>
  </si>
  <si>
    <t xml:space="preserve">कुल योग </t>
  </si>
  <si>
    <t>Disbursement During 2024–25</t>
  </si>
  <si>
    <t>Distribution of Schemes Sanctioned Purpose-wise and Agency-wise During the Period Ended 31 March 2025</t>
  </si>
  <si>
    <t>RRBs</t>
  </si>
  <si>
    <t>SCARDBs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</si>
</sst>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1"/>
      <color rgb="FF000000"/>
      <name val="Georgia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" fontId="3" fillId="0" borderId="2" xfId="0" applyNumberFormat="1" applyFont="1" applyBorder="1"/>
    <xf numFmtId="1" fontId="3" fillId="0" borderId="2" xfId="1" applyNumberFormat="1" applyFont="1" applyBorder="1"/>
    <xf numFmtId="1" fontId="3" fillId="0" borderId="2" xfId="1" applyNumberFormat="1" applyFont="1" applyBorder="1" applyAlignment="1">
      <alignment vertical="top" wrapText="1"/>
    </xf>
    <xf numFmtId="1" fontId="3" fillId="0" borderId="2" xfId="0" applyNumberFormat="1" applyFont="1" applyBorder="1" applyAlignment="1">
      <alignment horizontal="center" vertical="top"/>
    </xf>
    <xf numFmtId="1" fontId="3" fillId="0" borderId="2" xfId="1" applyNumberFormat="1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 applyProtection="1">
      <alignment vertical="top"/>
      <protection locked="0"/>
    </xf>
    <xf numFmtId="0" fontId="3" fillId="0" borderId="2" xfId="0" applyFont="1" applyBorder="1"/>
    <xf numFmtId="0" fontId="2" fillId="0" borderId="2" xfId="0" applyFont="1" applyBorder="1" applyAlignment="1">
      <alignment vertical="top"/>
    </xf>
    <xf numFmtId="0" fontId="2" fillId="0" borderId="2" xfId="0" applyFont="1" applyBorder="1"/>
    <xf numFmtId="1" fontId="2" fillId="0" borderId="2" xfId="0" applyNumberFormat="1" applyFont="1" applyBorder="1"/>
    <xf numFmtId="1" fontId="2" fillId="0" borderId="2" xfId="1" applyNumberFormat="1" applyFont="1" applyBorder="1"/>
    <xf numFmtId="0" fontId="3" fillId="0" borderId="0" xfId="0" applyFont="1"/>
    <xf numFmtId="0" fontId="4" fillId="0" borderId="2" xfId="0" applyFont="1" applyBorder="1"/>
    <xf numFmtId="1" fontId="2" fillId="0" borderId="0" xfId="0" applyNumberFormat="1" applyFont="1"/>
    <xf numFmtId="1" fontId="2" fillId="0" borderId="0" xfId="1" applyNumberFormat="1" applyFont="1"/>
    <xf numFmtId="1" fontId="2" fillId="0" borderId="2" xfId="0" applyNumberFormat="1" applyFont="1" applyBorder="1" applyAlignment="1">
      <alignment wrapText="1"/>
    </xf>
    <xf numFmtId="1" fontId="0" fillId="0" borderId="2" xfId="0" applyNumberFormat="1" applyBorder="1"/>
    <xf numFmtId="0" fontId="2" fillId="0" borderId="1" xfId="0" applyFont="1" applyBorder="1"/>
    <xf numFmtId="0" fontId="3" fillId="0" borderId="2" xfId="0" applyFont="1" applyBorder="1" applyAlignment="1">
      <alignment wrapText="1"/>
    </xf>
    <xf numFmtId="1" fontId="3" fillId="0" borderId="2" xfId="1" applyNumberFormat="1" applyFont="1" applyBorder="1" applyAlignment="1"/>
    <xf numFmtId="1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6A308-3846-4DC8-9368-DFD1298A0ECB}">
  <dimension ref="A1:I116"/>
  <sheetViews>
    <sheetView tabSelected="1" workbookViewId="0">
      <selection sqref="A1:H1"/>
    </sheetView>
  </sheetViews>
  <sheetFormatPr defaultColWidth="0" defaultRowHeight="14.25" zeroHeight="1" x14ac:dyDescent="0.2"/>
  <cols>
    <col min="1" max="1" width="26.5703125" style="1" customWidth="1"/>
    <col min="2" max="2" width="30.140625" style="1" bestFit="1" customWidth="1"/>
    <col min="3" max="3" width="32.7109375" style="1" bestFit="1" customWidth="1"/>
    <col min="4" max="4" width="25.5703125" style="1" bestFit="1" customWidth="1"/>
    <col min="5" max="5" width="12.42578125" style="17" bestFit="1" customWidth="1"/>
    <col min="6" max="6" width="15.85546875" style="17" bestFit="1" customWidth="1"/>
    <col min="7" max="7" width="21" style="17" bestFit="1" customWidth="1"/>
    <col min="8" max="8" width="30.85546875" style="1" customWidth="1"/>
    <col min="9" max="9" width="0" style="1" hidden="1" customWidth="1"/>
    <col min="10" max="16384" width="9.140625" style="1" hidden="1"/>
  </cols>
  <sheetData>
    <row r="1" spans="1:8" ht="15" x14ac:dyDescent="0.25">
      <c r="A1" s="24" t="s">
        <v>43</v>
      </c>
      <c r="B1" s="24"/>
      <c r="C1" s="24"/>
      <c r="D1" s="24"/>
      <c r="E1" s="24"/>
      <c r="F1" s="24"/>
      <c r="G1" s="24"/>
      <c r="H1" s="24"/>
    </row>
    <row r="2" spans="1:8" x14ac:dyDescent="0.2">
      <c r="A2" s="24" t="s">
        <v>40</v>
      </c>
      <c r="B2" s="24"/>
      <c r="C2" s="24"/>
      <c r="D2" s="24"/>
      <c r="E2" s="24"/>
      <c r="F2" s="24"/>
      <c r="G2" s="24"/>
      <c r="H2" s="24"/>
    </row>
    <row r="3" spans="1:8" x14ac:dyDescent="0.2">
      <c r="A3" s="24" t="s">
        <v>44</v>
      </c>
      <c r="B3" s="24"/>
      <c r="C3" s="24"/>
      <c r="D3" s="24"/>
      <c r="E3" s="24"/>
      <c r="F3" s="24"/>
      <c r="G3" s="24"/>
      <c r="H3" s="24"/>
    </row>
    <row r="4" spans="1:8" x14ac:dyDescent="0.2">
      <c r="A4" s="24" t="s">
        <v>63</v>
      </c>
      <c r="B4" s="24"/>
      <c r="C4" s="24"/>
      <c r="D4" s="24"/>
      <c r="E4" s="24"/>
      <c r="F4" s="24"/>
      <c r="G4" s="24"/>
      <c r="H4" s="24"/>
    </row>
    <row r="5" spans="1:8" ht="15" customHeight="1" x14ac:dyDescent="0.2">
      <c r="A5" s="25" t="s">
        <v>46</v>
      </c>
      <c r="B5" s="25"/>
      <c r="C5" s="25"/>
      <c r="D5" s="25"/>
      <c r="E5" s="25"/>
      <c r="F5" s="25"/>
      <c r="G5" s="25"/>
      <c r="H5" s="25"/>
    </row>
    <row r="6" spans="1:8" ht="15" customHeight="1" x14ac:dyDescent="0.2">
      <c r="A6" s="23" t="s">
        <v>45</v>
      </c>
      <c r="B6" s="23"/>
      <c r="C6" s="23"/>
      <c r="D6" s="23"/>
      <c r="E6" s="23"/>
      <c r="F6" s="23"/>
      <c r="G6" s="23"/>
      <c r="H6" s="23"/>
    </row>
    <row r="7" spans="1:8" x14ac:dyDescent="0.2">
      <c r="A7" s="26" t="s">
        <v>0</v>
      </c>
      <c r="B7" s="26"/>
      <c r="C7" s="26" t="s">
        <v>1</v>
      </c>
      <c r="D7" s="26"/>
      <c r="E7" s="22"/>
      <c r="F7" s="2" t="s">
        <v>2</v>
      </c>
      <c r="G7" s="3" t="s">
        <v>3</v>
      </c>
      <c r="H7" s="3" t="s">
        <v>4</v>
      </c>
    </row>
    <row r="8" spans="1:8" ht="28.5" x14ac:dyDescent="0.2">
      <c r="A8" s="27" t="s">
        <v>47</v>
      </c>
      <c r="B8" s="27"/>
      <c r="C8" s="27" t="s">
        <v>48</v>
      </c>
      <c r="D8" s="27"/>
      <c r="E8" s="4" t="s">
        <v>49</v>
      </c>
      <c r="F8" s="4" t="s">
        <v>50</v>
      </c>
      <c r="G8" s="4" t="s">
        <v>62</v>
      </c>
      <c r="H8" s="4" t="s">
        <v>51</v>
      </c>
    </row>
    <row r="9" spans="1:8" x14ac:dyDescent="0.2">
      <c r="A9" s="27">
        <v>1</v>
      </c>
      <c r="B9" s="27"/>
      <c r="C9" s="27">
        <v>2</v>
      </c>
      <c r="D9" s="27"/>
      <c r="E9" s="5">
        <v>3</v>
      </c>
      <c r="F9" s="6">
        <v>4</v>
      </c>
      <c r="G9" s="6">
        <v>5</v>
      </c>
      <c r="H9" s="7">
        <v>6</v>
      </c>
    </row>
    <row r="10" spans="1:8" x14ac:dyDescent="0.2">
      <c r="A10" s="8" t="s">
        <v>5</v>
      </c>
      <c r="B10" s="9" t="s">
        <v>42</v>
      </c>
      <c r="C10" s="10" t="s">
        <v>6</v>
      </c>
      <c r="D10" s="11" t="s">
        <v>7</v>
      </c>
      <c r="E10" s="18">
        <f t="shared" ref="E10:E20" si="0">F10*100/95</f>
        <v>38.261682197052622</v>
      </c>
      <c r="F10" s="13">
        <v>36.348598087199996</v>
      </c>
      <c r="G10" s="13">
        <v>36.348598087199996</v>
      </c>
      <c r="H10" s="12">
        <v>6201.4713330271998</v>
      </c>
    </row>
    <row r="11" spans="1:8" x14ac:dyDescent="0.2">
      <c r="A11" s="9"/>
      <c r="B11" s="9"/>
      <c r="C11" s="10" t="s">
        <v>8</v>
      </c>
      <c r="D11" s="11" t="s">
        <v>64</v>
      </c>
      <c r="E11" s="18">
        <f t="shared" si="0"/>
        <v>17.673916842105264</v>
      </c>
      <c r="F11" s="13">
        <v>16.790220999999999</v>
      </c>
      <c r="G11" s="13">
        <v>16.790220999999999</v>
      </c>
      <c r="H11" s="12">
        <v>3752.6390594000004</v>
      </c>
    </row>
    <row r="12" spans="1:8" x14ac:dyDescent="0.2">
      <c r="A12" s="9"/>
      <c r="B12" s="9"/>
      <c r="C12" s="11" t="s">
        <v>9</v>
      </c>
      <c r="D12" s="11" t="s">
        <v>65</v>
      </c>
      <c r="E12" s="18">
        <f t="shared" si="0"/>
        <v>107.40277715789473</v>
      </c>
      <c r="F12" s="13">
        <v>102.0326383</v>
      </c>
      <c r="G12" s="13">
        <v>102.0326383</v>
      </c>
      <c r="H12" s="12">
        <v>11890.858634299999</v>
      </c>
    </row>
    <row r="13" spans="1:8" x14ac:dyDescent="0.2">
      <c r="A13" s="9"/>
      <c r="B13" s="9"/>
      <c r="C13" s="11" t="s">
        <v>10</v>
      </c>
      <c r="D13" s="11" t="s">
        <v>53</v>
      </c>
      <c r="E13" s="18">
        <f t="shared" si="0"/>
        <v>697.23617315789465</v>
      </c>
      <c r="F13" s="13">
        <v>662.37436449999996</v>
      </c>
      <c r="G13" s="13">
        <v>662.37436449999996</v>
      </c>
      <c r="H13" s="12">
        <v>8072.9731209999991</v>
      </c>
    </row>
    <row r="14" spans="1:8" x14ac:dyDescent="0.2">
      <c r="A14" s="9"/>
      <c r="B14" s="9"/>
      <c r="C14" s="11" t="s">
        <v>11</v>
      </c>
      <c r="D14" s="11" t="s">
        <v>52</v>
      </c>
      <c r="E14" s="18">
        <f t="shared" si="0"/>
        <v>2.9094736842105262</v>
      </c>
      <c r="F14" s="13">
        <v>2.7639999999999998</v>
      </c>
      <c r="G14" s="13">
        <v>2.7639999999999998</v>
      </c>
      <c r="H14" s="12">
        <v>98.763999999999996</v>
      </c>
    </row>
    <row r="15" spans="1:8" s="14" customFormat="1" x14ac:dyDescent="0.2">
      <c r="A15" s="9"/>
      <c r="B15" s="9"/>
      <c r="C15" s="9" t="s">
        <v>12</v>
      </c>
      <c r="D15" s="9" t="s">
        <v>13</v>
      </c>
      <c r="E15" s="3">
        <f>SUM(E10:E14)</f>
        <v>863.48402303915782</v>
      </c>
      <c r="F15" s="3">
        <f>SUM(F10:F14)</f>
        <v>820.30982188719997</v>
      </c>
      <c r="G15" s="3">
        <f>SUM(G10:G14)</f>
        <v>820.30982188719997</v>
      </c>
      <c r="H15" s="2">
        <f>SUM(H10:H14)</f>
        <v>30016.706147727196</v>
      </c>
    </row>
    <row r="16" spans="1:8" x14ac:dyDescent="0.2">
      <c r="A16" s="9" t="s">
        <v>14</v>
      </c>
      <c r="B16" s="9" t="s">
        <v>41</v>
      </c>
      <c r="C16" s="10" t="s">
        <v>6</v>
      </c>
      <c r="D16" s="11" t="s">
        <v>7</v>
      </c>
      <c r="E16" s="18">
        <f t="shared" si="0"/>
        <v>718.03242473684202</v>
      </c>
      <c r="F16" s="13">
        <v>682.13080349999996</v>
      </c>
      <c r="G16" s="13">
        <v>682.13080349999996</v>
      </c>
      <c r="H16" s="12">
        <v>14738.65637895</v>
      </c>
    </row>
    <row r="17" spans="1:8" x14ac:dyDescent="0.2">
      <c r="A17" s="9"/>
      <c r="B17" s="9"/>
      <c r="C17" s="10" t="s">
        <v>8</v>
      </c>
      <c r="D17" s="11" t="s">
        <v>64</v>
      </c>
      <c r="E17" s="18">
        <f t="shared" si="0"/>
        <v>906.44184200000007</v>
      </c>
      <c r="F17" s="13">
        <v>861.11974989999999</v>
      </c>
      <c r="G17" s="13">
        <v>861.11974989999999</v>
      </c>
      <c r="H17" s="12">
        <v>9757.0300829000007</v>
      </c>
    </row>
    <row r="18" spans="1:8" x14ac:dyDescent="0.2">
      <c r="A18" s="9"/>
      <c r="B18" s="9"/>
      <c r="C18" s="11" t="s">
        <v>9</v>
      </c>
      <c r="D18" s="11" t="s">
        <v>65</v>
      </c>
      <c r="E18" s="18">
        <f t="shared" si="0"/>
        <v>296.35229473684205</v>
      </c>
      <c r="F18" s="13">
        <v>281.53467999999998</v>
      </c>
      <c r="G18" s="13">
        <v>281.53467999999998</v>
      </c>
      <c r="H18" s="12">
        <v>4586.1997959999999</v>
      </c>
    </row>
    <row r="19" spans="1:8" x14ac:dyDescent="0.2">
      <c r="A19" s="9"/>
      <c r="B19" s="9"/>
      <c r="C19" s="11" t="s">
        <v>10</v>
      </c>
      <c r="D19" s="11" t="s">
        <v>53</v>
      </c>
      <c r="E19" s="18">
        <f t="shared" si="0"/>
        <v>1532.9148113684212</v>
      </c>
      <c r="F19" s="13">
        <v>1456.2690708</v>
      </c>
      <c r="G19" s="13">
        <v>1456.2690708</v>
      </c>
      <c r="H19" s="12">
        <v>12954.443067700002</v>
      </c>
    </row>
    <row r="20" spans="1:8" x14ac:dyDescent="0.2">
      <c r="A20" s="9"/>
      <c r="B20" s="9"/>
      <c r="C20" s="11" t="s">
        <v>11</v>
      </c>
      <c r="D20" s="11" t="s">
        <v>52</v>
      </c>
      <c r="E20" s="18">
        <f t="shared" si="0"/>
        <v>8.3452631578947365</v>
      </c>
      <c r="F20" s="13">
        <v>7.9279999999999999</v>
      </c>
      <c r="G20" s="13">
        <v>7.9279999999999999</v>
      </c>
      <c r="H20" s="12">
        <v>147.928</v>
      </c>
    </row>
    <row r="21" spans="1:8" s="14" customFormat="1" x14ac:dyDescent="0.2">
      <c r="A21" s="9"/>
      <c r="B21" s="9"/>
      <c r="C21" s="9" t="s">
        <v>12</v>
      </c>
      <c r="D21" s="9" t="s">
        <v>13</v>
      </c>
      <c r="E21" s="3">
        <f>SUM(E16:E20)</f>
        <v>3462.086636</v>
      </c>
      <c r="F21" s="3">
        <f>SUM(F16:F20)</f>
        <v>3288.9823041999998</v>
      </c>
      <c r="G21" s="3">
        <f>SUM(G16:G20)</f>
        <v>3288.9823041999998</v>
      </c>
      <c r="H21" s="2">
        <f>SUM(H16:H20)</f>
        <v>42184.257325550003</v>
      </c>
    </row>
    <row r="22" spans="1:8" x14ac:dyDescent="0.2">
      <c r="A22" s="9" t="s">
        <v>15</v>
      </c>
      <c r="B22" s="9" t="s">
        <v>16</v>
      </c>
      <c r="C22" s="10" t="s">
        <v>6</v>
      </c>
      <c r="D22" s="11" t="s">
        <v>7</v>
      </c>
      <c r="E22" s="18">
        <f t="shared" ref="E22:E26" si="1">F22*100/95</f>
        <v>3432.8378732631577</v>
      </c>
      <c r="F22" s="13">
        <v>3261.1959796000001</v>
      </c>
      <c r="G22" s="13">
        <v>3261.1959796000001</v>
      </c>
      <c r="H22" s="12">
        <v>44541.064236065002</v>
      </c>
    </row>
    <row r="23" spans="1:8" x14ac:dyDescent="0.2">
      <c r="A23" s="9"/>
      <c r="B23" s="9"/>
      <c r="C23" s="10" t="s">
        <v>8</v>
      </c>
      <c r="D23" s="11" t="s">
        <v>64</v>
      </c>
      <c r="E23" s="18">
        <f t="shared" si="1"/>
        <v>574.6710344210527</v>
      </c>
      <c r="F23" s="13">
        <v>545.93748270000003</v>
      </c>
      <c r="G23" s="13">
        <v>545.93748270000003</v>
      </c>
      <c r="H23" s="12">
        <v>22300.272208899998</v>
      </c>
    </row>
    <row r="24" spans="1:8" x14ac:dyDescent="0.2">
      <c r="A24" s="9"/>
      <c r="B24" s="9"/>
      <c r="C24" s="11" t="s">
        <v>9</v>
      </c>
      <c r="D24" s="11" t="s">
        <v>65</v>
      </c>
      <c r="E24" s="18">
        <f t="shared" si="1"/>
        <v>274.99406526315795</v>
      </c>
      <c r="F24" s="13">
        <v>261.24436200000002</v>
      </c>
      <c r="G24" s="13">
        <v>261.24436200000002</v>
      </c>
      <c r="H24" s="12">
        <v>17784.730496</v>
      </c>
    </row>
    <row r="25" spans="1:8" x14ac:dyDescent="0.2">
      <c r="A25" s="9"/>
      <c r="B25" s="9"/>
      <c r="C25" s="11" t="s">
        <v>10</v>
      </c>
      <c r="D25" s="11" t="s">
        <v>53</v>
      </c>
      <c r="E25" s="18">
        <f t="shared" si="1"/>
        <v>678.89459042105261</v>
      </c>
      <c r="F25" s="13">
        <v>644.94986089999998</v>
      </c>
      <c r="G25" s="13">
        <v>644.94986089999998</v>
      </c>
      <c r="H25" s="12">
        <v>17463.7550601</v>
      </c>
    </row>
    <row r="26" spans="1:8" x14ac:dyDescent="0.2">
      <c r="A26" s="9"/>
      <c r="B26" s="9"/>
      <c r="C26" s="11" t="s">
        <v>11</v>
      </c>
      <c r="D26" s="11" t="s">
        <v>54</v>
      </c>
      <c r="E26" s="18">
        <f t="shared" si="1"/>
        <v>152.0658652526316</v>
      </c>
      <c r="F26" s="13">
        <v>144.46257199000001</v>
      </c>
      <c r="G26" s="13">
        <v>144.46257199000001</v>
      </c>
      <c r="H26" s="12">
        <v>9995.2751458900002</v>
      </c>
    </row>
    <row r="27" spans="1:8" s="14" customFormat="1" x14ac:dyDescent="0.2">
      <c r="A27" s="9"/>
      <c r="B27" s="9"/>
      <c r="C27" s="9" t="s">
        <v>12</v>
      </c>
      <c r="D27" s="9" t="s">
        <v>13</v>
      </c>
      <c r="E27" s="3">
        <f>SUM(E22:E26)</f>
        <v>5113.4634286210521</v>
      </c>
      <c r="F27" s="3">
        <f>SUM(F22:F26)</f>
        <v>4857.7902571899995</v>
      </c>
      <c r="G27" s="3">
        <f>SUM(G22:G26)</f>
        <v>4857.7902571899995</v>
      </c>
      <c r="H27" s="2">
        <f>SUM(H22:H26)</f>
        <v>112085.097146955</v>
      </c>
    </row>
    <row r="28" spans="1:8" x14ac:dyDescent="0.2">
      <c r="A28" s="9" t="s">
        <v>59</v>
      </c>
      <c r="B28" s="9" t="s">
        <v>17</v>
      </c>
      <c r="C28" s="10" t="s">
        <v>6</v>
      </c>
      <c r="D28" s="11" t="s">
        <v>7</v>
      </c>
      <c r="E28" s="18">
        <f t="shared" ref="E28:E32" si="2">F28*100/95</f>
        <v>496.27972257894743</v>
      </c>
      <c r="F28" s="13">
        <v>471.46573645000001</v>
      </c>
      <c r="G28" s="13">
        <v>471.46573645000001</v>
      </c>
      <c r="H28" s="12">
        <v>14619.703577550001</v>
      </c>
    </row>
    <row r="29" spans="1:8" x14ac:dyDescent="0.2">
      <c r="A29" s="9"/>
      <c r="B29" s="9"/>
      <c r="C29" s="10" t="s">
        <v>8</v>
      </c>
      <c r="D29" s="11" t="s">
        <v>64</v>
      </c>
      <c r="E29" s="18">
        <f t="shared" si="2"/>
        <v>371.53893284210528</v>
      </c>
      <c r="F29" s="13">
        <v>352.96198620000001</v>
      </c>
      <c r="G29" s="13">
        <v>352.96198620000001</v>
      </c>
      <c r="H29" s="12">
        <v>4851.2443643999995</v>
      </c>
    </row>
    <row r="30" spans="1:8" x14ac:dyDescent="0.2">
      <c r="A30" s="9"/>
      <c r="B30" s="9"/>
      <c r="C30" s="11" t="s">
        <v>9</v>
      </c>
      <c r="D30" s="11" t="s">
        <v>65</v>
      </c>
      <c r="E30" s="18">
        <f t="shared" si="2"/>
        <v>335.85035199999999</v>
      </c>
      <c r="F30" s="13">
        <v>319.05783439999999</v>
      </c>
      <c r="G30" s="13">
        <v>319.05783439999999</v>
      </c>
      <c r="H30" s="12">
        <v>7691.3872281999993</v>
      </c>
    </row>
    <row r="31" spans="1:8" x14ac:dyDescent="0.2">
      <c r="A31" s="9"/>
      <c r="B31" s="9"/>
      <c r="C31" s="11" t="s">
        <v>10</v>
      </c>
      <c r="D31" s="11" t="s">
        <v>53</v>
      </c>
      <c r="E31" s="18">
        <f t="shared" si="2"/>
        <v>646.54081315789472</v>
      </c>
      <c r="F31" s="13">
        <v>614.2137725</v>
      </c>
      <c r="G31" s="13">
        <v>614.2137725</v>
      </c>
      <c r="H31" s="12">
        <v>3474.5416919999998</v>
      </c>
    </row>
    <row r="32" spans="1:8" x14ac:dyDescent="0.2">
      <c r="A32" s="9"/>
      <c r="B32" s="9"/>
      <c r="C32" s="11" t="s">
        <v>11</v>
      </c>
      <c r="D32" s="11" t="s">
        <v>52</v>
      </c>
      <c r="E32" s="18">
        <f t="shared" si="2"/>
        <v>4.9511103157894736</v>
      </c>
      <c r="F32" s="13">
        <v>4.7035548</v>
      </c>
      <c r="G32" s="13">
        <v>4.7035548</v>
      </c>
      <c r="H32" s="12">
        <v>277.70355480000001</v>
      </c>
    </row>
    <row r="33" spans="1:8" s="14" customFormat="1" x14ac:dyDescent="0.2">
      <c r="A33" s="9"/>
      <c r="B33" s="9"/>
      <c r="C33" s="9" t="s">
        <v>12</v>
      </c>
      <c r="D33" s="9" t="s">
        <v>13</v>
      </c>
      <c r="E33" s="3">
        <f>SUM(E28:E32)</f>
        <v>1855.1609308947368</v>
      </c>
      <c r="F33" s="3">
        <f>SUM(F28:F32)</f>
        <v>1762.40288435</v>
      </c>
      <c r="G33" s="3">
        <f>SUM(G28:G32)</f>
        <v>1762.40288435</v>
      </c>
      <c r="H33" s="2">
        <f>SUM(H28:H32)</f>
        <v>30914.580416949997</v>
      </c>
    </row>
    <row r="34" spans="1:8" ht="42.75" x14ac:dyDescent="0.2">
      <c r="A34" s="21" t="s">
        <v>55</v>
      </c>
      <c r="B34" s="21" t="s">
        <v>56</v>
      </c>
      <c r="C34" s="11" t="s">
        <v>6</v>
      </c>
      <c r="D34" s="11" t="s">
        <v>7</v>
      </c>
      <c r="E34" s="18">
        <f t="shared" ref="E34:E38" si="3">F34*100/95</f>
        <v>2208.9282728054736</v>
      </c>
      <c r="F34" s="13">
        <v>2098.4818591652001</v>
      </c>
      <c r="G34" s="13">
        <v>2098.4818591652001</v>
      </c>
      <c r="H34" s="12">
        <v>13458.313348075199</v>
      </c>
    </row>
    <row r="35" spans="1:8" x14ac:dyDescent="0.2">
      <c r="A35" s="9"/>
      <c r="B35" s="9"/>
      <c r="C35" s="10" t="s">
        <v>8</v>
      </c>
      <c r="D35" s="11" t="s">
        <v>64</v>
      </c>
      <c r="E35" s="18">
        <f t="shared" si="3"/>
        <v>176.38473168421052</v>
      </c>
      <c r="F35" s="13">
        <v>167.56549509999999</v>
      </c>
      <c r="G35" s="13">
        <v>167.56549509999999</v>
      </c>
      <c r="H35" s="12">
        <v>5046.0607388999997</v>
      </c>
    </row>
    <row r="36" spans="1:8" x14ac:dyDescent="0.2">
      <c r="A36" s="9"/>
      <c r="B36" s="9"/>
      <c r="C36" s="11" t="s">
        <v>9</v>
      </c>
      <c r="D36" s="11" t="s">
        <v>65</v>
      </c>
      <c r="E36" s="18">
        <f t="shared" si="3"/>
        <v>120.019442</v>
      </c>
      <c r="F36" s="13">
        <v>114.0184699</v>
      </c>
      <c r="G36" s="13">
        <v>114.0184699</v>
      </c>
      <c r="H36" s="12">
        <v>4228.0437571000002</v>
      </c>
    </row>
    <row r="37" spans="1:8" x14ac:dyDescent="0.2">
      <c r="A37" s="9"/>
      <c r="B37" s="9"/>
      <c r="C37" s="11" t="s">
        <v>10</v>
      </c>
      <c r="D37" s="11" t="s">
        <v>53</v>
      </c>
      <c r="E37" s="18">
        <f t="shared" si="3"/>
        <v>730.75500989473687</v>
      </c>
      <c r="F37" s="13">
        <v>694.21725939999999</v>
      </c>
      <c r="G37" s="13">
        <v>694.21725939999999</v>
      </c>
      <c r="H37" s="12">
        <v>7340.2068994000001</v>
      </c>
    </row>
    <row r="38" spans="1:8" x14ac:dyDescent="0.2">
      <c r="A38" s="9"/>
      <c r="B38" s="9"/>
      <c r="C38" s="11" t="s">
        <v>11</v>
      </c>
      <c r="D38" s="11" t="s">
        <v>52</v>
      </c>
      <c r="E38" s="18">
        <f t="shared" si="3"/>
        <v>1.0545651578947368</v>
      </c>
      <c r="F38" s="13">
        <v>1.0018369</v>
      </c>
      <c r="G38" s="13">
        <v>1.0018369</v>
      </c>
      <c r="H38" s="12">
        <v>127.2387102</v>
      </c>
    </row>
    <row r="39" spans="1:8" s="14" customFormat="1" x14ac:dyDescent="0.2">
      <c r="A39" s="9"/>
      <c r="B39" s="9"/>
      <c r="C39" s="9" t="s">
        <v>12</v>
      </c>
      <c r="D39" s="9" t="s">
        <v>13</v>
      </c>
      <c r="E39" s="3">
        <f>SUM(E34:E38)</f>
        <v>3237.1420215423154</v>
      </c>
      <c r="F39" s="3">
        <f>SUM(F34:F38)</f>
        <v>3075.2849204652002</v>
      </c>
      <c r="G39" s="3">
        <f>SUM(G34:G38)</f>
        <v>3075.2849204652002</v>
      </c>
      <c r="H39" s="2">
        <f>SUM(H34:H38)</f>
        <v>30199.8634536752</v>
      </c>
    </row>
    <row r="40" spans="1:8" x14ac:dyDescent="0.2">
      <c r="A40" s="9" t="s">
        <v>18</v>
      </c>
      <c r="B40" s="9" t="s">
        <v>19</v>
      </c>
      <c r="C40" s="10" t="s">
        <v>6</v>
      </c>
      <c r="D40" s="11" t="s">
        <v>7</v>
      </c>
      <c r="E40" s="18">
        <f t="shared" ref="E40:E44" si="4">F40*100/95</f>
        <v>151.90144557894737</v>
      </c>
      <c r="F40" s="13">
        <v>144.30637329999999</v>
      </c>
      <c r="G40" s="13">
        <v>144.30637329999999</v>
      </c>
      <c r="H40" s="12">
        <v>1439.4736975999999</v>
      </c>
    </row>
    <row r="41" spans="1:8" x14ac:dyDescent="0.2">
      <c r="A41" s="9"/>
      <c r="B41" s="9"/>
      <c r="C41" s="10" t="s">
        <v>8</v>
      </c>
      <c r="D41" s="11" t="s">
        <v>64</v>
      </c>
      <c r="E41" s="18">
        <f t="shared" si="4"/>
        <v>0.59315989473684205</v>
      </c>
      <c r="F41" s="13">
        <v>0.5635019</v>
      </c>
      <c r="G41" s="13">
        <v>0.5635019</v>
      </c>
      <c r="H41" s="12">
        <v>696.71930580000003</v>
      </c>
    </row>
    <row r="42" spans="1:8" x14ac:dyDescent="0.2">
      <c r="A42" s="9"/>
      <c r="B42" s="9"/>
      <c r="C42" s="11" t="s">
        <v>9</v>
      </c>
      <c r="D42" s="11" t="s">
        <v>65</v>
      </c>
      <c r="E42" s="18">
        <f t="shared" si="4"/>
        <v>0.43069999999999997</v>
      </c>
      <c r="F42" s="13">
        <v>0.409165</v>
      </c>
      <c r="G42" s="13">
        <v>0.409165</v>
      </c>
      <c r="H42" s="12">
        <v>475.56654019999996</v>
      </c>
    </row>
    <row r="43" spans="1:8" x14ac:dyDescent="0.2">
      <c r="A43" s="9"/>
      <c r="B43" s="9"/>
      <c r="C43" s="11" t="s">
        <v>10</v>
      </c>
      <c r="D43" s="11" t="s">
        <v>53</v>
      </c>
      <c r="E43" s="18">
        <f t="shared" si="4"/>
        <v>23.104626315789474</v>
      </c>
      <c r="F43" s="13">
        <v>21.949394999999999</v>
      </c>
      <c r="G43" s="13">
        <v>21.949394999999999</v>
      </c>
      <c r="H43" s="12">
        <v>469.59463749999998</v>
      </c>
    </row>
    <row r="44" spans="1:8" x14ac:dyDescent="0.2">
      <c r="A44" s="9"/>
      <c r="B44" s="9"/>
      <c r="C44" s="11" t="s">
        <v>11</v>
      </c>
      <c r="D44" s="11" t="s">
        <v>52</v>
      </c>
      <c r="E44" s="18">
        <f t="shared" si="4"/>
        <v>0</v>
      </c>
      <c r="F44" s="13">
        <v>0</v>
      </c>
      <c r="G44" s="13">
        <v>0</v>
      </c>
      <c r="H44" s="12">
        <v>7</v>
      </c>
    </row>
    <row r="45" spans="1:8" s="14" customFormat="1" x14ac:dyDescent="0.2">
      <c r="A45" s="9"/>
      <c r="B45" s="9"/>
      <c r="C45" s="9" t="s">
        <v>12</v>
      </c>
      <c r="D45" s="9" t="s">
        <v>13</v>
      </c>
      <c r="E45" s="3">
        <f>SUM(E40:E44)</f>
        <v>176.02993178947366</v>
      </c>
      <c r="F45" s="3">
        <f>SUM(F40:F44)</f>
        <v>167.22843520000001</v>
      </c>
      <c r="G45" s="3">
        <f>SUM(G40:G44)</f>
        <v>167.22843520000001</v>
      </c>
      <c r="H45" s="2">
        <f>SUM(H40:H44)</f>
        <v>3088.3541810999996</v>
      </c>
    </row>
    <row r="46" spans="1:8" x14ac:dyDescent="0.2">
      <c r="A46" s="9" t="s">
        <v>20</v>
      </c>
      <c r="B46" s="9" t="s">
        <v>21</v>
      </c>
      <c r="C46" s="10" t="s">
        <v>6</v>
      </c>
      <c r="D46" s="11" t="s">
        <v>7</v>
      </c>
      <c r="E46" s="18">
        <f>F46*100/95</f>
        <v>2105.003264105263</v>
      </c>
      <c r="F46" s="13">
        <v>1999.7531008999999</v>
      </c>
      <c r="G46" s="13">
        <v>1999.7531008999999</v>
      </c>
      <c r="H46" s="12">
        <v>10238.52008441</v>
      </c>
    </row>
    <row r="47" spans="1:8" x14ac:dyDescent="0.2">
      <c r="A47" s="9"/>
      <c r="B47" s="9"/>
      <c r="C47" s="10" t="s">
        <v>8</v>
      </c>
      <c r="D47" s="11" t="s">
        <v>64</v>
      </c>
      <c r="E47" s="18">
        <f t="shared" ref="E47:E50" si="5">F47*100/95</f>
        <v>1118.899071263158</v>
      </c>
      <c r="F47" s="13">
        <v>1062.9541177000001</v>
      </c>
      <c r="G47" s="13">
        <v>1062.9541177000001</v>
      </c>
      <c r="H47" s="12">
        <v>16005.080558599999</v>
      </c>
    </row>
    <row r="48" spans="1:8" x14ac:dyDescent="0.2">
      <c r="A48" s="9"/>
      <c r="B48" s="9"/>
      <c r="C48" s="11" t="s">
        <v>9</v>
      </c>
      <c r="D48" s="11" t="s">
        <v>65</v>
      </c>
      <c r="E48" s="18">
        <f t="shared" si="5"/>
        <v>2.744280105263158</v>
      </c>
      <c r="F48" s="13">
        <v>2.6070660999999999</v>
      </c>
      <c r="G48" s="13">
        <v>2.6070660999999999</v>
      </c>
      <c r="H48" s="12">
        <v>8668.7102698999988</v>
      </c>
    </row>
    <row r="49" spans="1:8" x14ac:dyDescent="0.2">
      <c r="A49" s="9"/>
      <c r="B49" s="9"/>
      <c r="C49" s="11" t="s">
        <v>10</v>
      </c>
      <c r="D49" s="11" t="s">
        <v>53</v>
      </c>
      <c r="E49" s="18">
        <f t="shared" si="5"/>
        <v>1030.1528685263158</v>
      </c>
      <c r="F49" s="13">
        <v>978.64522509999995</v>
      </c>
      <c r="G49" s="13">
        <v>978.64522509999995</v>
      </c>
      <c r="H49" s="12">
        <v>13814.067622299999</v>
      </c>
    </row>
    <row r="50" spans="1:8" x14ac:dyDescent="0.2">
      <c r="A50" s="9"/>
      <c r="B50" s="9"/>
      <c r="C50" s="11" t="s">
        <v>11</v>
      </c>
      <c r="D50" s="11" t="s">
        <v>52</v>
      </c>
      <c r="E50" s="18">
        <f t="shared" si="5"/>
        <v>151.88394788421056</v>
      </c>
      <c r="F50" s="13">
        <v>144.28975049000002</v>
      </c>
      <c r="G50" s="13">
        <v>144.28975049000002</v>
      </c>
      <c r="H50" s="12">
        <v>343.28975049000002</v>
      </c>
    </row>
    <row r="51" spans="1:8" s="14" customFormat="1" x14ac:dyDescent="0.2">
      <c r="A51" s="9"/>
      <c r="B51" s="9"/>
      <c r="C51" s="9" t="s">
        <v>12</v>
      </c>
      <c r="D51" s="9" t="s">
        <v>13</v>
      </c>
      <c r="E51" s="3">
        <f>SUM(E46:E50)</f>
        <v>4408.6834318842102</v>
      </c>
      <c r="F51" s="3">
        <f>SUM(F46:F50)</f>
        <v>4188.2492602900002</v>
      </c>
      <c r="G51" s="3">
        <f>SUM(G46:G50)</f>
        <v>4188.2492602900002</v>
      </c>
      <c r="H51" s="2">
        <f>SUM(H46:H50)</f>
        <v>49069.668285699998</v>
      </c>
    </row>
    <row r="52" spans="1:8" x14ac:dyDescent="0.2">
      <c r="A52" s="9" t="s">
        <v>58</v>
      </c>
      <c r="B52" s="9" t="s">
        <v>57</v>
      </c>
      <c r="C52" s="10" t="s">
        <v>6</v>
      </c>
      <c r="D52" s="11" t="s">
        <v>7</v>
      </c>
      <c r="E52" s="18">
        <f t="shared" ref="E52:E56" si="6">F52*100/95</f>
        <v>1082.3428186315789</v>
      </c>
      <c r="F52" s="13">
        <v>1028.2256777</v>
      </c>
      <c r="G52" s="13">
        <v>1028.2256777</v>
      </c>
      <c r="H52" s="12">
        <v>4614.70249659</v>
      </c>
    </row>
    <row r="53" spans="1:8" x14ac:dyDescent="0.2">
      <c r="A53" s="9"/>
      <c r="B53" s="9"/>
      <c r="C53" s="10" t="s">
        <v>8</v>
      </c>
      <c r="D53" s="11" t="s">
        <v>64</v>
      </c>
      <c r="E53" s="18">
        <f t="shared" si="6"/>
        <v>70.815839052631574</v>
      </c>
      <c r="F53" s="13">
        <v>67.275047099999995</v>
      </c>
      <c r="G53" s="13">
        <v>67.275047099999995</v>
      </c>
      <c r="H53" s="12">
        <v>419.26552659999999</v>
      </c>
    </row>
    <row r="54" spans="1:8" x14ac:dyDescent="0.2">
      <c r="A54" s="9"/>
      <c r="B54" s="9"/>
      <c r="C54" s="11" t="s">
        <v>9</v>
      </c>
      <c r="D54" s="11" t="s">
        <v>65</v>
      </c>
      <c r="E54" s="18">
        <f t="shared" si="6"/>
        <v>6.9216105263157894</v>
      </c>
      <c r="F54" s="13">
        <v>6.5755299999999997</v>
      </c>
      <c r="G54" s="13">
        <v>6.5755299999999997</v>
      </c>
      <c r="H54" s="12">
        <v>320.08877999999999</v>
      </c>
    </row>
    <row r="55" spans="1:8" x14ac:dyDescent="0.2">
      <c r="A55" s="9"/>
      <c r="B55" s="9"/>
      <c r="C55" s="11" t="s">
        <v>10</v>
      </c>
      <c r="D55" s="11" t="s">
        <v>53</v>
      </c>
      <c r="E55" s="18">
        <f t="shared" si="6"/>
        <v>4.7448911578947364</v>
      </c>
      <c r="F55" s="13">
        <v>4.5076466000000002</v>
      </c>
      <c r="G55" s="13">
        <v>4.5076466000000002</v>
      </c>
      <c r="H55" s="12">
        <v>1219.9895166000001</v>
      </c>
    </row>
    <row r="56" spans="1:8" x14ac:dyDescent="0.2">
      <c r="A56" s="9"/>
      <c r="B56" s="9"/>
      <c r="C56" s="11" t="s">
        <v>11</v>
      </c>
      <c r="D56" s="11" t="s">
        <v>52</v>
      </c>
      <c r="E56" s="18">
        <f t="shared" si="6"/>
        <v>44.129190000000001</v>
      </c>
      <c r="F56" s="13">
        <v>41.9227305</v>
      </c>
      <c r="G56" s="13">
        <v>41.9227305</v>
      </c>
      <c r="H56" s="12">
        <v>53.9227305</v>
      </c>
    </row>
    <row r="57" spans="1:8" s="14" customFormat="1" x14ac:dyDescent="0.2">
      <c r="A57" s="9"/>
      <c r="B57" s="9"/>
      <c r="C57" s="9" t="s">
        <v>12</v>
      </c>
      <c r="D57" s="9" t="s">
        <v>13</v>
      </c>
      <c r="E57" s="3">
        <f>SUM(E52:E56)</f>
        <v>1208.9543493684212</v>
      </c>
      <c r="F57" s="3">
        <f>SUM(F52:F56)</f>
        <v>1148.5066319</v>
      </c>
      <c r="G57" s="3">
        <f>SUM(G52:G56)</f>
        <v>1148.5066319</v>
      </c>
      <c r="H57" s="2">
        <f>SUM(H52:H56)</f>
        <v>6627.9690502900012</v>
      </c>
    </row>
    <row r="58" spans="1:8" x14ac:dyDescent="0.2">
      <c r="A58" s="9" t="s">
        <v>22</v>
      </c>
      <c r="B58" s="9" t="s">
        <v>23</v>
      </c>
      <c r="C58" s="10" t="s">
        <v>6</v>
      </c>
      <c r="D58" s="11" t="s">
        <v>7</v>
      </c>
      <c r="E58" s="18">
        <f t="shared" ref="E58:E62" si="7">F58*100/95</f>
        <v>0.7284455789473685</v>
      </c>
      <c r="F58" s="13">
        <v>0.69202330000000001</v>
      </c>
      <c r="G58" s="13">
        <v>0.69202330000000001</v>
      </c>
      <c r="H58" s="12">
        <v>645.38404659999992</v>
      </c>
    </row>
    <row r="59" spans="1:8" x14ac:dyDescent="0.2">
      <c r="A59" s="9"/>
      <c r="B59" s="9"/>
      <c r="C59" s="10" t="s">
        <v>8</v>
      </c>
      <c r="D59" s="11" t="s">
        <v>64</v>
      </c>
      <c r="E59" s="18">
        <f t="shared" si="7"/>
        <v>0</v>
      </c>
      <c r="F59" s="13">
        <v>0</v>
      </c>
      <c r="G59" s="13">
        <v>0</v>
      </c>
      <c r="H59" s="12">
        <v>16.4504114</v>
      </c>
    </row>
    <row r="60" spans="1:8" ht="16.5" customHeight="1" x14ac:dyDescent="0.2">
      <c r="A60" s="9"/>
      <c r="B60" s="9"/>
      <c r="C60" s="11" t="s">
        <v>9</v>
      </c>
      <c r="D60" s="11" t="s">
        <v>65</v>
      </c>
      <c r="E60" s="18">
        <f t="shared" si="7"/>
        <v>0.52423157894736838</v>
      </c>
      <c r="F60" s="12">
        <v>0.49802000000000002</v>
      </c>
      <c r="G60" s="12">
        <v>0.49802000000000002</v>
      </c>
      <c r="H60" s="12">
        <v>155.49802</v>
      </c>
    </row>
    <row r="61" spans="1:8" ht="16.5" customHeight="1" x14ac:dyDescent="0.2">
      <c r="A61" s="9"/>
      <c r="B61" s="9"/>
      <c r="C61" s="11" t="s">
        <v>10</v>
      </c>
      <c r="D61" s="11" t="s">
        <v>53</v>
      </c>
      <c r="E61" s="18">
        <f t="shared" si="7"/>
        <v>0</v>
      </c>
      <c r="F61" s="13">
        <v>0</v>
      </c>
      <c r="G61" s="13">
        <v>0</v>
      </c>
      <c r="H61" s="12">
        <v>46.963947500000003</v>
      </c>
    </row>
    <row r="62" spans="1:8" ht="16.5" customHeight="1" x14ac:dyDescent="0.2">
      <c r="A62" s="9"/>
      <c r="B62" s="9"/>
      <c r="C62" s="11" t="s">
        <v>11</v>
      </c>
      <c r="D62" s="11" t="s">
        <v>52</v>
      </c>
      <c r="E62" s="18">
        <f t="shared" si="7"/>
        <v>0</v>
      </c>
      <c r="F62" s="13">
        <v>0</v>
      </c>
      <c r="G62" s="13">
        <v>0</v>
      </c>
      <c r="H62" s="12">
        <v>5</v>
      </c>
    </row>
    <row r="63" spans="1:8" s="14" customFormat="1" x14ac:dyDescent="0.2">
      <c r="A63" s="9"/>
      <c r="B63" s="9"/>
      <c r="C63" s="9" t="s">
        <v>12</v>
      </c>
      <c r="D63" s="9" t="s">
        <v>13</v>
      </c>
      <c r="E63" s="3">
        <f>SUM(E58:E62)</f>
        <v>1.2526771578947369</v>
      </c>
      <c r="F63" s="3">
        <f>SUM(F58:F62)</f>
        <v>1.1900433000000001</v>
      </c>
      <c r="G63" s="3">
        <f>SUM(G58:G62)</f>
        <v>1.1900433000000001</v>
      </c>
      <c r="H63" s="2">
        <f>SUM(H58:H62)</f>
        <v>869.29642549999994</v>
      </c>
    </row>
    <row r="64" spans="1:8" ht="15" x14ac:dyDescent="0.25">
      <c r="A64" s="9" t="s">
        <v>24</v>
      </c>
      <c r="B64" s="9" t="s">
        <v>25</v>
      </c>
      <c r="C64" s="10" t="s">
        <v>6</v>
      </c>
      <c r="D64" s="11" t="s">
        <v>7</v>
      </c>
      <c r="E64" s="18">
        <f t="shared" ref="E64:E68" si="8">F64*100/95</f>
        <v>26.996118842105265</v>
      </c>
      <c r="F64" s="19">
        <v>25.646312900000002</v>
      </c>
      <c r="G64" s="19">
        <v>25.646312900000002</v>
      </c>
      <c r="H64" s="12">
        <v>844.19969520000006</v>
      </c>
    </row>
    <row r="65" spans="1:8" ht="15" x14ac:dyDescent="0.25">
      <c r="A65" s="9"/>
      <c r="B65" s="9"/>
      <c r="C65" s="10" t="s">
        <v>8</v>
      </c>
      <c r="D65" s="11" t="s">
        <v>64</v>
      </c>
      <c r="E65" s="18">
        <f t="shared" si="8"/>
        <v>24.542315789473683</v>
      </c>
      <c r="F65" s="19">
        <v>23.315200000000001</v>
      </c>
      <c r="G65" s="19">
        <v>23.315200000000001</v>
      </c>
      <c r="H65" s="12">
        <v>93.315200000000004</v>
      </c>
    </row>
    <row r="66" spans="1:8" x14ac:dyDescent="0.2">
      <c r="A66" s="9"/>
      <c r="B66" s="9"/>
      <c r="C66" s="11" t="s">
        <v>9</v>
      </c>
      <c r="D66" s="11" t="s">
        <v>65</v>
      </c>
      <c r="E66" s="18">
        <f t="shared" si="8"/>
        <v>0</v>
      </c>
      <c r="F66" s="13">
        <v>0</v>
      </c>
      <c r="G66" s="13">
        <v>0</v>
      </c>
      <c r="H66" s="12">
        <v>14</v>
      </c>
    </row>
    <row r="67" spans="1:8" ht="15" x14ac:dyDescent="0.25">
      <c r="A67" s="9"/>
      <c r="B67" s="9"/>
      <c r="C67" s="11" t="s">
        <v>10</v>
      </c>
      <c r="D67" s="11" t="s">
        <v>53</v>
      </c>
      <c r="E67" s="18">
        <f t="shared" si="8"/>
        <v>44.893489157894741</v>
      </c>
      <c r="F67" s="19">
        <v>42.648814700000003</v>
      </c>
      <c r="G67" s="19">
        <v>42.648814700000003</v>
      </c>
      <c r="H67" s="12">
        <v>322.6488147</v>
      </c>
    </row>
    <row r="68" spans="1:8" ht="15" x14ac:dyDescent="0.25">
      <c r="A68" s="9"/>
      <c r="B68" s="9"/>
      <c r="C68" s="11" t="s">
        <v>11</v>
      </c>
      <c r="D68" s="11" t="s">
        <v>52</v>
      </c>
      <c r="E68" s="18">
        <f t="shared" si="8"/>
        <v>17.461813789473684</v>
      </c>
      <c r="F68" s="19">
        <v>16.588723099999999</v>
      </c>
      <c r="G68" s="19">
        <v>16.588723099999999</v>
      </c>
      <c r="H68" s="12">
        <v>18.588723099999999</v>
      </c>
    </row>
    <row r="69" spans="1:8" s="14" customFormat="1" x14ac:dyDescent="0.2">
      <c r="A69" s="9"/>
      <c r="B69" s="9"/>
      <c r="C69" s="9" t="s">
        <v>12</v>
      </c>
      <c r="D69" s="9" t="s">
        <v>13</v>
      </c>
      <c r="E69" s="3">
        <f>SUM(E64:E68)</f>
        <v>113.89373757894738</v>
      </c>
      <c r="F69" s="3">
        <f>SUM(F64:F68)</f>
        <v>108.1990507</v>
      </c>
      <c r="G69" s="3">
        <f>SUM(G64:G68)</f>
        <v>108.1990507</v>
      </c>
      <c r="H69" s="2">
        <f>SUM(H64:H68)</f>
        <v>1292.7524329999999</v>
      </c>
    </row>
    <row r="70" spans="1:8" ht="28.5" x14ac:dyDescent="0.2">
      <c r="A70" s="21" t="s">
        <v>60</v>
      </c>
      <c r="B70" s="9" t="s">
        <v>26</v>
      </c>
      <c r="C70" s="10" t="s">
        <v>6</v>
      </c>
      <c r="D70" s="11" t="s">
        <v>7</v>
      </c>
      <c r="E70" s="18">
        <f t="shared" ref="E70:E74" si="9">F70*100/95</f>
        <v>17546.336543021371</v>
      </c>
      <c r="F70" s="13">
        <v>16669.019715870301</v>
      </c>
      <c r="G70" s="13">
        <v>16669.019715870301</v>
      </c>
      <c r="H70" s="12">
        <v>291748.34644247033</v>
      </c>
    </row>
    <row r="71" spans="1:8" x14ac:dyDescent="0.2">
      <c r="A71" s="9"/>
      <c r="B71" s="9"/>
      <c r="C71" s="10" t="s">
        <v>8</v>
      </c>
      <c r="D71" s="11" t="s">
        <v>64</v>
      </c>
      <c r="E71" s="18">
        <f t="shared" si="9"/>
        <v>367.28467821052635</v>
      </c>
      <c r="F71" s="13">
        <v>348.92044429999999</v>
      </c>
      <c r="G71" s="13">
        <v>348.92044429999999</v>
      </c>
      <c r="H71" s="12">
        <v>12562.1714656</v>
      </c>
    </row>
    <row r="72" spans="1:8" x14ac:dyDescent="0.2">
      <c r="A72" s="9"/>
      <c r="B72" s="9"/>
      <c r="C72" s="11" t="s">
        <v>9</v>
      </c>
      <c r="D72" s="11" t="s">
        <v>65</v>
      </c>
      <c r="E72" s="18">
        <f t="shared" si="9"/>
        <v>52.677550526315791</v>
      </c>
      <c r="F72" s="13">
        <v>50.043672999999998</v>
      </c>
      <c r="G72" s="13">
        <v>50.043672999999998</v>
      </c>
      <c r="H72" s="12">
        <v>6511.0436730000001</v>
      </c>
    </row>
    <row r="73" spans="1:8" x14ac:dyDescent="0.2">
      <c r="A73" s="9"/>
      <c r="B73" s="9"/>
      <c r="C73" s="11" t="s">
        <v>10</v>
      </c>
      <c r="D73" s="11" t="s">
        <v>53</v>
      </c>
      <c r="E73" s="18">
        <f t="shared" si="9"/>
        <v>912.3596815789474</v>
      </c>
      <c r="F73" s="13">
        <v>866.74169749999999</v>
      </c>
      <c r="G73" s="13">
        <v>866.74169749999999</v>
      </c>
      <c r="H73" s="12">
        <v>6927.5699674999996</v>
      </c>
    </row>
    <row r="74" spans="1:8" x14ac:dyDescent="0.2">
      <c r="A74" s="9"/>
      <c r="B74" s="9"/>
      <c r="C74" s="11" t="s">
        <v>11</v>
      </c>
      <c r="D74" s="11" t="s">
        <v>52</v>
      </c>
      <c r="E74" s="18">
        <f t="shared" si="9"/>
        <v>7447.7176744210519</v>
      </c>
      <c r="F74" s="13">
        <v>7075.3317907000001</v>
      </c>
      <c r="G74" s="13">
        <v>7075.3317907000001</v>
      </c>
      <c r="H74" s="12">
        <v>31170.025429499998</v>
      </c>
    </row>
    <row r="75" spans="1:8" s="14" customFormat="1" x14ac:dyDescent="0.2">
      <c r="A75" s="9"/>
      <c r="B75" s="9"/>
      <c r="C75" s="9" t="s">
        <v>12</v>
      </c>
      <c r="D75" s="9" t="s">
        <v>13</v>
      </c>
      <c r="E75" s="3">
        <f>SUM(E70:E74)</f>
        <v>26326.376127758209</v>
      </c>
      <c r="F75" s="3">
        <f>SUM(F70:F74)</f>
        <v>25010.057321370303</v>
      </c>
      <c r="G75" s="3">
        <f>SUM(G70:G74)</f>
        <v>25010.057321370303</v>
      </c>
      <c r="H75" s="2">
        <f>SUM(H70:H74)</f>
        <v>348919.15697807033</v>
      </c>
    </row>
    <row r="76" spans="1:8" x14ac:dyDescent="0.2">
      <c r="A76" s="9" t="s">
        <v>27</v>
      </c>
      <c r="B76" s="9" t="s">
        <v>28</v>
      </c>
      <c r="C76" s="10" t="s">
        <v>6</v>
      </c>
      <c r="D76" s="11" t="s">
        <v>7</v>
      </c>
      <c r="E76" s="18">
        <f t="shared" ref="E76:E80" si="10">F76*100/95</f>
        <v>18679.393353914948</v>
      </c>
      <c r="F76" s="13">
        <v>17745.423686219201</v>
      </c>
      <c r="G76" s="13">
        <v>17745.423686219201</v>
      </c>
      <c r="H76" s="12">
        <v>84748.5128432192</v>
      </c>
    </row>
    <row r="77" spans="1:8" x14ac:dyDescent="0.2">
      <c r="A77" s="9"/>
      <c r="B77" s="9"/>
      <c r="C77" s="10" t="s">
        <v>8</v>
      </c>
      <c r="D77" s="11" t="s">
        <v>64</v>
      </c>
      <c r="E77" s="18">
        <f t="shared" si="10"/>
        <v>6120.3778681052627</v>
      </c>
      <c r="F77" s="13">
        <v>5814.3589746999996</v>
      </c>
      <c r="G77" s="13">
        <v>5814.3589746999996</v>
      </c>
      <c r="H77" s="12">
        <v>54788.234328500002</v>
      </c>
    </row>
    <row r="78" spans="1:8" x14ac:dyDescent="0.2">
      <c r="A78" s="9"/>
      <c r="B78" s="9"/>
      <c r="C78" s="11" t="s">
        <v>9</v>
      </c>
      <c r="D78" s="11" t="s">
        <v>65</v>
      </c>
      <c r="E78" s="18">
        <f t="shared" si="10"/>
        <v>0</v>
      </c>
      <c r="F78" s="13">
        <v>0</v>
      </c>
      <c r="G78" s="13">
        <v>0</v>
      </c>
      <c r="H78" s="12">
        <v>37</v>
      </c>
    </row>
    <row r="79" spans="1:8" x14ac:dyDescent="0.2">
      <c r="A79" s="9"/>
      <c r="B79" s="9"/>
      <c r="C79" s="11" t="s">
        <v>10</v>
      </c>
      <c r="D79" s="11" t="s">
        <v>53</v>
      </c>
      <c r="E79" s="18">
        <f t="shared" si="10"/>
        <v>2000.635371473684</v>
      </c>
      <c r="F79" s="13">
        <v>1900.6036028999999</v>
      </c>
      <c r="G79" s="13">
        <v>1900.6036028999999</v>
      </c>
      <c r="H79" s="12">
        <v>16840.352054499999</v>
      </c>
    </row>
    <row r="80" spans="1:8" x14ac:dyDescent="0.2">
      <c r="A80" s="9"/>
      <c r="B80" s="9"/>
      <c r="C80" s="11" t="s">
        <v>11</v>
      </c>
      <c r="D80" s="11" t="s">
        <v>52</v>
      </c>
      <c r="E80" s="18">
        <f t="shared" si="10"/>
        <v>3364.7541473684209</v>
      </c>
      <c r="F80" s="13">
        <v>3196.5164399999999</v>
      </c>
      <c r="G80" s="13">
        <v>3196.5164399999999</v>
      </c>
      <c r="H80" s="12">
        <v>31966.2990703</v>
      </c>
    </row>
    <row r="81" spans="1:8" s="14" customFormat="1" x14ac:dyDescent="0.2">
      <c r="A81" s="9"/>
      <c r="B81" s="9"/>
      <c r="C81" s="9" t="s">
        <v>12</v>
      </c>
      <c r="D81" s="9" t="s">
        <v>13</v>
      </c>
      <c r="E81" s="3">
        <f>SUM(E76:E80)</f>
        <v>30165.160740862313</v>
      </c>
      <c r="F81" s="3">
        <f>SUM(F76:F80)</f>
        <v>28656.9027038192</v>
      </c>
      <c r="G81" s="3">
        <f>SUM(G76:G80)</f>
        <v>28656.9027038192</v>
      </c>
      <c r="H81" s="2">
        <f>SUM(H76:H80)</f>
        <v>188380.39829651921</v>
      </c>
    </row>
    <row r="82" spans="1:8" x14ac:dyDescent="0.2">
      <c r="A82" s="15" t="s">
        <v>29</v>
      </c>
      <c r="B82" s="9" t="s">
        <v>30</v>
      </c>
      <c r="C82" s="10" t="s">
        <v>6</v>
      </c>
      <c r="D82" s="11" t="s">
        <v>7</v>
      </c>
      <c r="E82" s="18">
        <f t="shared" ref="E82:E86" si="11">F82*100/95</f>
        <v>1025.3013841052632</v>
      </c>
      <c r="F82" s="13">
        <v>974.03631489999998</v>
      </c>
      <c r="G82" s="13">
        <v>974.03631489999998</v>
      </c>
      <c r="H82" s="12">
        <v>8150.5933549000001</v>
      </c>
    </row>
    <row r="83" spans="1:8" x14ac:dyDescent="0.2">
      <c r="A83" s="9"/>
      <c r="B83" s="9"/>
      <c r="C83" s="10" t="s">
        <v>8</v>
      </c>
      <c r="D83" s="11" t="s">
        <v>64</v>
      </c>
      <c r="E83" s="18">
        <f t="shared" si="11"/>
        <v>500.37200000000001</v>
      </c>
      <c r="F83" s="13">
        <v>475.35340000000002</v>
      </c>
      <c r="G83" s="13">
        <v>475.35340000000002</v>
      </c>
      <c r="H83" s="12">
        <v>6743.4529134000004</v>
      </c>
    </row>
    <row r="84" spans="1:8" x14ac:dyDescent="0.2">
      <c r="A84" s="9"/>
      <c r="B84" s="9"/>
      <c r="C84" s="11" t="s">
        <v>9</v>
      </c>
      <c r="D84" s="11" t="s">
        <v>65</v>
      </c>
      <c r="E84" s="18">
        <f t="shared" si="11"/>
        <v>1221.070945894737</v>
      </c>
      <c r="F84" s="13">
        <v>1160.0173986</v>
      </c>
      <c r="G84" s="13">
        <v>1160.0173986</v>
      </c>
      <c r="H84" s="12">
        <v>2122.1310926000001</v>
      </c>
    </row>
    <row r="85" spans="1:8" x14ac:dyDescent="0.2">
      <c r="A85" s="9"/>
      <c r="B85" s="9"/>
      <c r="C85" s="11" t="s">
        <v>10</v>
      </c>
      <c r="D85" s="11" t="s">
        <v>53</v>
      </c>
      <c r="E85" s="18">
        <f t="shared" si="11"/>
        <v>1672.5519142105263</v>
      </c>
      <c r="F85" s="13">
        <v>1588.9243185</v>
      </c>
      <c r="G85" s="13">
        <v>1588.9243185</v>
      </c>
      <c r="H85" s="12">
        <v>5316.0346463999995</v>
      </c>
    </row>
    <row r="86" spans="1:8" x14ac:dyDescent="0.2">
      <c r="A86" s="9"/>
      <c r="B86" s="9"/>
      <c r="C86" s="11" t="s">
        <v>11</v>
      </c>
      <c r="D86" s="11" t="s">
        <v>52</v>
      </c>
      <c r="E86" s="18">
        <f t="shared" si="11"/>
        <v>80.149508073684217</v>
      </c>
      <c r="F86" s="13">
        <v>76.142032670000006</v>
      </c>
      <c r="G86" s="13">
        <v>76.142032670000006</v>
      </c>
      <c r="H86" s="12">
        <v>183.78853267</v>
      </c>
    </row>
    <row r="87" spans="1:8" s="14" customFormat="1" x14ac:dyDescent="0.2">
      <c r="A87" s="9"/>
      <c r="B87" s="9"/>
      <c r="C87" s="9" t="s">
        <v>12</v>
      </c>
      <c r="D87" s="9" t="s">
        <v>13</v>
      </c>
      <c r="E87" s="3">
        <f>SUM(E82:E86)</f>
        <v>4499.4457522842113</v>
      </c>
      <c r="F87" s="3">
        <f>SUM(F82:F86)</f>
        <v>4274.4734646699999</v>
      </c>
      <c r="G87" s="3">
        <f>SUM(G82:G86)</f>
        <v>4274.4734646699999</v>
      </c>
      <c r="H87" s="2">
        <f>SUM(H82:H86)</f>
        <v>22516.000539970002</v>
      </c>
    </row>
    <row r="88" spans="1:8" ht="28.5" x14ac:dyDescent="0.2">
      <c r="A88" s="9" t="s">
        <v>31</v>
      </c>
      <c r="B88" s="21" t="s">
        <v>32</v>
      </c>
      <c r="C88" s="11" t="s">
        <v>6</v>
      </c>
      <c r="D88" s="11" t="s">
        <v>7</v>
      </c>
      <c r="E88" s="18">
        <f t="shared" ref="E88:E92" si="12">F88*100/95</f>
        <v>2037.912329961684</v>
      </c>
      <c r="F88" s="13">
        <v>1936.0167134635997</v>
      </c>
      <c r="G88" s="13">
        <v>1936.0167134635997</v>
      </c>
      <c r="H88" s="12">
        <v>2535.6023429585998</v>
      </c>
    </row>
    <row r="89" spans="1:8" x14ac:dyDescent="0.2">
      <c r="A89" s="9"/>
      <c r="B89" s="9"/>
      <c r="C89" s="10" t="s">
        <v>8</v>
      </c>
      <c r="D89" s="11" t="s">
        <v>64</v>
      </c>
      <c r="E89" s="18">
        <f t="shared" si="12"/>
        <v>51.879670842105263</v>
      </c>
      <c r="F89" s="13">
        <v>49.285687299999999</v>
      </c>
      <c r="G89" s="13">
        <v>49.285687299999999</v>
      </c>
      <c r="H89" s="12">
        <v>888.98670959999993</v>
      </c>
    </row>
    <row r="90" spans="1:8" x14ac:dyDescent="0.2">
      <c r="A90" s="9"/>
      <c r="B90" s="9"/>
      <c r="C90" s="11" t="s">
        <v>9</v>
      </c>
      <c r="D90" s="11" t="s">
        <v>65</v>
      </c>
      <c r="E90" s="18">
        <f t="shared" si="12"/>
        <v>5.2460000000000004</v>
      </c>
      <c r="F90" s="13">
        <v>4.9836999999999998</v>
      </c>
      <c r="G90" s="13">
        <v>4.9836999999999998</v>
      </c>
      <c r="H90" s="12">
        <v>13.961915000000001</v>
      </c>
    </row>
    <row r="91" spans="1:8" x14ac:dyDescent="0.2">
      <c r="A91" s="9"/>
      <c r="B91" s="9"/>
      <c r="C91" s="11" t="s">
        <v>10</v>
      </c>
      <c r="D91" s="11" t="s">
        <v>53</v>
      </c>
      <c r="E91" s="18">
        <f t="shared" si="12"/>
        <v>1332.1807916842104</v>
      </c>
      <c r="F91" s="13">
        <v>1265.5717520999999</v>
      </c>
      <c r="G91" s="13">
        <v>1265.5717520999999</v>
      </c>
      <c r="H91" s="12">
        <v>1572.6133032999999</v>
      </c>
    </row>
    <row r="92" spans="1:8" x14ac:dyDescent="0.2">
      <c r="A92" s="9"/>
      <c r="B92" s="9"/>
      <c r="C92" s="11" t="s">
        <v>11</v>
      </c>
      <c r="D92" s="11" t="s">
        <v>52</v>
      </c>
      <c r="E92" s="18">
        <f t="shared" si="12"/>
        <v>564.24981973684214</v>
      </c>
      <c r="F92" s="13">
        <v>536.03732875000003</v>
      </c>
      <c r="G92" s="13">
        <v>536.03732875000003</v>
      </c>
      <c r="H92" s="12">
        <v>747.03732875000003</v>
      </c>
    </row>
    <row r="93" spans="1:8" s="14" customFormat="1" x14ac:dyDescent="0.2">
      <c r="A93" s="9"/>
      <c r="B93" s="9"/>
      <c r="C93" s="9" t="s">
        <v>12</v>
      </c>
      <c r="D93" s="9" t="s">
        <v>13</v>
      </c>
      <c r="E93" s="3">
        <f>SUM(E88:E92)</f>
        <v>3991.4686122248418</v>
      </c>
      <c r="F93" s="3">
        <f>SUM(F88:F92)</f>
        <v>3791.8951816136</v>
      </c>
      <c r="G93" s="3">
        <f>SUM(G88:G92)</f>
        <v>3791.8951816136</v>
      </c>
      <c r="H93" s="2">
        <f>SUM(H88:H92)</f>
        <v>5758.2015996085993</v>
      </c>
    </row>
    <row r="94" spans="1:8" x14ac:dyDescent="0.2">
      <c r="A94" s="9" t="s">
        <v>33</v>
      </c>
      <c r="B94" s="9" t="s">
        <v>34</v>
      </c>
      <c r="C94" s="10" t="s">
        <v>6</v>
      </c>
      <c r="D94" s="11" t="s">
        <v>7</v>
      </c>
      <c r="E94" s="18">
        <f>F94*100/95</f>
        <v>11893.954846994522</v>
      </c>
      <c r="F94" s="13">
        <v>11299.257104644797</v>
      </c>
      <c r="G94" s="13">
        <v>11299.257104644797</v>
      </c>
      <c r="H94" s="12">
        <v>58155.079174644801</v>
      </c>
    </row>
    <row r="95" spans="1:8" x14ac:dyDescent="0.2">
      <c r="A95" s="9"/>
      <c r="B95" s="9"/>
      <c r="C95" s="10" t="s">
        <v>8</v>
      </c>
      <c r="D95" s="11" t="s">
        <v>64</v>
      </c>
      <c r="E95" s="18">
        <f t="shared" ref="E95:E99" si="13">F95*100/95</f>
        <v>479.73625789473681</v>
      </c>
      <c r="F95" s="13">
        <v>455.74944499999998</v>
      </c>
      <c r="G95" s="13">
        <v>455.74944499999998</v>
      </c>
      <c r="H95" s="12">
        <v>27248.139370300003</v>
      </c>
    </row>
    <row r="96" spans="1:8" x14ac:dyDescent="0.2">
      <c r="A96" s="9"/>
      <c r="B96" s="9"/>
      <c r="C96" s="11" t="s">
        <v>9</v>
      </c>
      <c r="D96" s="11" t="s">
        <v>65</v>
      </c>
      <c r="E96" s="18">
        <f t="shared" si="13"/>
        <v>289.87683178947367</v>
      </c>
      <c r="F96" s="13">
        <v>275.38299019999999</v>
      </c>
      <c r="G96" s="13">
        <v>275.38299019999999</v>
      </c>
      <c r="H96" s="12">
        <v>17745.3829902</v>
      </c>
    </row>
    <row r="97" spans="1:8" x14ac:dyDescent="0.2">
      <c r="A97" s="9"/>
      <c r="B97" s="9"/>
      <c r="C97" s="11" t="s">
        <v>10</v>
      </c>
      <c r="D97" s="11" t="s">
        <v>53</v>
      </c>
      <c r="E97" s="18">
        <f t="shared" si="13"/>
        <v>1620.9746449473685</v>
      </c>
      <c r="F97" s="13">
        <v>1539.9259127</v>
      </c>
      <c r="G97" s="13">
        <v>1539.9259127</v>
      </c>
      <c r="H97" s="12">
        <v>23254.259832700001</v>
      </c>
    </row>
    <row r="98" spans="1:8" x14ac:dyDescent="0.2">
      <c r="A98" s="9"/>
      <c r="B98" s="9"/>
      <c r="C98" s="11" t="s">
        <v>11</v>
      </c>
      <c r="D98" s="11" t="s">
        <v>52</v>
      </c>
      <c r="E98" s="18">
        <f t="shared" si="13"/>
        <v>4922.8112001052632</v>
      </c>
      <c r="F98" s="13">
        <v>4676.6706401000001</v>
      </c>
      <c r="G98" s="13">
        <v>4676.6706401000001</v>
      </c>
      <c r="H98" s="12">
        <v>16019.670640100001</v>
      </c>
    </row>
    <row r="99" spans="1:8" x14ac:dyDescent="0.2">
      <c r="A99" s="9"/>
      <c r="B99" s="9"/>
      <c r="C99" s="9"/>
      <c r="D99" s="11" t="s">
        <v>35</v>
      </c>
      <c r="E99" s="18">
        <f t="shared" si="13"/>
        <v>0</v>
      </c>
      <c r="F99" s="13">
        <v>0</v>
      </c>
      <c r="G99" s="13">
        <v>0</v>
      </c>
      <c r="H99" s="12">
        <v>295</v>
      </c>
    </row>
    <row r="100" spans="1:8" s="14" customFormat="1" x14ac:dyDescent="0.2">
      <c r="A100" s="9"/>
      <c r="B100" s="9"/>
      <c r="C100" s="9" t="s">
        <v>12</v>
      </c>
      <c r="D100" s="9" t="s">
        <v>13</v>
      </c>
      <c r="E100" s="3">
        <f>SUM(E94:E99)</f>
        <v>19207.353781731363</v>
      </c>
      <c r="F100" s="3">
        <f>SUM(F94:F99)</f>
        <v>18246.986092644798</v>
      </c>
      <c r="G100" s="3">
        <f>SUM(G94:G99)</f>
        <v>18246.986092644798</v>
      </c>
      <c r="H100" s="2">
        <f>SUM(H94:H99)</f>
        <v>142717.5320079448</v>
      </c>
    </row>
    <row r="101" spans="1:8" x14ac:dyDescent="0.2">
      <c r="A101" s="9" t="s">
        <v>36</v>
      </c>
      <c r="B101" s="9" t="s">
        <v>37</v>
      </c>
      <c r="C101" s="11" t="s">
        <v>6</v>
      </c>
      <c r="D101" s="11" t="s">
        <v>7</v>
      </c>
      <c r="E101" s="13">
        <f>SUM(E10,E16,E22,E28,E34,E40,E46,E52,E58,E64,E70,E76,E82,E88,E94)</f>
        <v>61444.210526316099</v>
      </c>
      <c r="F101" s="13">
        <v>58372</v>
      </c>
      <c r="G101" s="13">
        <v>58372</v>
      </c>
      <c r="H101" s="12">
        <v>556680</v>
      </c>
    </row>
    <row r="102" spans="1:8" x14ac:dyDescent="0.2">
      <c r="A102" s="11"/>
      <c r="B102" s="11"/>
      <c r="C102" s="11" t="s">
        <v>8</v>
      </c>
      <c r="D102" s="11" t="s">
        <v>64</v>
      </c>
      <c r="E102" s="13">
        <f t="shared" ref="E102:E105" si="14">SUM(E11,E17,E23,E29,E35,E41,E47,E53,E59,E65,E71,E77,E83,E89,E95)</f>
        <v>10781.211318842103</v>
      </c>
      <c r="F102" s="13">
        <v>10242</v>
      </c>
      <c r="G102" s="13">
        <v>10242</v>
      </c>
      <c r="H102" s="12">
        <v>165169</v>
      </c>
    </row>
    <row r="103" spans="1:8" x14ac:dyDescent="0.2">
      <c r="A103" s="11"/>
      <c r="B103" s="11"/>
      <c r="C103" s="11" t="s">
        <v>9</v>
      </c>
      <c r="D103" s="11" t="s">
        <v>65</v>
      </c>
      <c r="E103" s="13">
        <f t="shared" si="14"/>
        <v>2714.1110815789475</v>
      </c>
      <c r="F103" s="13">
        <v>2578</v>
      </c>
      <c r="G103" s="13">
        <v>2578</v>
      </c>
      <c r="H103" s="12">
        <v>82245</v>
      </c>
    </row>
    <row r="104" spans="1:8" x14ac:dyDescent="0.2">
      <c r="A104" s="11"/>
      <c r="B104" s="11"/>
      <c r="C104" s="11" t="s">
        <v>10</v>
      </c>
      <c r="D104" s="11" t="s">
        <v>53</v>
      </c>
      <c r="E104" s="13">
        <f t="shared" si="14"/>
        <v>12927.939677052629</v>
      </c>
      <c r="F104" s="13">
        <v>12282</v>
      </c>
      <c r="G104" s="13">
        <v>12282</v>
      </c>
      <c r="H104" s="12">
        <v>119090</v>
      </c>
    </row>
    <row r="105" spans="1:8" x14ac:dyDescent="0.2">
      <c r="A105" s="11"/>
      <c r="B105" s="11"/>
      <c r="C105" s="11" t="s">
        <v>11</v>
      </c>
      <c r="D105" s="11" t="s">
        <v>52</v>
      </c>
      <c r="E105" s="13">
        <f t="shared" si="14"/>
        <v>16762.483578947365</v>
      </c>
      <c r="F105" s="13">
        <v>15924.359400000001</v>
      </c>
      <c r="G105" s="13">
        <v>15924.359400000001</v>
      </c>
      <c r="H105" s="12">
        <v>91162</v>
      </c>
    </row>
    <row r="106" spans="1:8" x14ac:dyDescent="0.2">
      <c r="A106" s="11"/>
      <c r="B106" s="11"/>
      <c r="C106" s="11" t="s">
        <v>38</v>
      </c>
      <c r="D106" s="11" t="s">
        <v>35</v>
      </c>
      <c r="E106" s="12">
        <f t="shared" ref="E106" si="15">10/9*F106</f>
        <v>0</v>
      </c>
      <c r="F106" s="13">
        <v>0</v>
      </c>
      <c r="G106" s="13">
        <v>0</v>
      </c>
      <c r="H106" s="12">
        <v>295</v>
      </c>
    </row>
    <row r="107" spans="1:8" s="14" customFormat="1" x14ac:dyDescent="0.2">
      <c r="A107" s="9"/>
      <c r="B107" s="9"/>
      <c r="C107" s="9" t="s">
        <v>12</v>
      </c>
      <c r="D107" s="9" t="s">
        <v>13</v>
      </c>
      <c r="E107" s="13">
        <f>SUM(E15,E21,E27,E33,E39,E45,E51,E57,E63,E69,E75,E81,E87,E93,E100)</f>
        <v>104629.95618273715</v>
      </c>
      <c r="F107" s="13">
        <f>SUM(F15,F21,F27,F33,F39,F45,F51,F57,F63,F69,F75,F81,F87,F93,F100)</f>
        <v>99398.458373600297</v>
      </c>
      <c r="G107" s="13">
        <f>SUM(G15,G21,G27,G33,G39,G45,G51,G57,G63,G69,G75,G81,G87,G93,G100)</f>
        <v>99398.458373600297</v>
      </c>
      <c r="H107" s="2">
        <v>1014640</v>
      </c>
    </row>
    <row r="108" spans="1:8" x14ac:dyDescent="0.2">
      <c r="A108" s="21" t="s">
        <v>61</v>
      </c>
      <c r="B108" s="11"/>
      <c r="C108" s="11"/>
      <c r="D108" s="11"/>
      <c r="E108" s="13"/>
      <c r="F108" s="13"/>
      <c r="G108" s="13"/>
      <c r="H108" s="11"/>
    </row>
    <row r="109" spans="1:8" s="14" customFormat="1" x14ac:dyDescent="0.2">
      <c r="A109" s="9" t="s">
        <v>39</v>
      </c>
      <c r="B109" s="9"/>
      <c r="C109" s="9"/>
      <c r="D109" s="9"/>
      <c r="E109" s="3">
        <f>SUM(E101:E106)</f>
        <v>104629.95618273714</v>
      </c>
      <c r="F109" s="3">
        <f>SUM(F101:F106)</f>
        <v>99398.359400000001</v>
      </c>
      <c r="G109" s="3">
        <f>SUM(G101:G106)</f>
        <v>99398.359400000001</v>
      </c>
      <c r="H109" s="3">
        <v>1014640</v>
      </c>
    </row>
    <row r="110" spans="1:8" hidden="1" x14ac:dyDescent="0.2">
      <c r="H110" s="16"/>
    </row>
    <row r="113" spans="4:8" hidden="1" x14ac:dyDescent="0.2">
      <c r="H113" s="16"/>
    </row>
    <row r="116" spans="4:8" hidden="1" x14ac:dyDescent="0.2">
      <c r="D116" s="20"/>
    </row>
  </sheetData>
  <mergeCells count="12">
    <mergeCell ref="A7:B7"/>
    <mergeCell ref="C7:D7"/>
    <mergeCell ref="A8:B8"/>
    <mergeCell ref="C8:D8"/>
    <mergeCell ref="A9:B9"/>
    <mergeCell ref="C9:D9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orientation="portrait" r:id="rId1"/>
  <headerFooter>
    <oddHeader>&amp;L&amp;"Calibri"&amp;10&amp;K000000 Internal&amp;1#_x000D_</oddHeader>
  </headerFooter>
</worksheet>
</file>

<file path=docMetadata/LabelInfo.xml><?xml version="1.0" encoding="utf-8"?>
<clbl:labelList xmlns:clbl="http://schemas.microsoft.com/office/2020/mipLabelMetadata">
  <clbl:label id="{5ce8a179-3f52-4303-9b62-54e17f021067}" enabled="1" method="Privileged" siteId="{8e65dc63-2925-44dc-9c02-98c3f05069ec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NASS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Swapna S Ardekar</dc:creator>
  <cp:lastModifiedBy>Lucid Solutions</cp:lastModifiedBy>
  <dcterms:created xsi:type="dcterms:W3CDTF">2025-07-10T10:58:47Z</dcterms:created>
  <dcterms:modified xsi:type="dcterms:W3CDTF">2025-11-18T11:55:56Z</dcterms:modified>
</cp:coreProperties>
</file>