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bookViews>
    <workbookView xWindow="0" yWindow="0" windowWidth="17295" windowHeight="4185"/>
  </bookViews>
  <sheets>
    <sheet name="1A" sheetId="1" r:id="rId1"/>
  </sheets>
  <calcPr calcId="162913"/>
</workbook>
</file>

<file path=xl/calcChain.xml><?xml version="1.0" encoding="utf-8"?>
<calcChain xmlns="http://schemas.openxmlformats.org/spreadsheetml/2006/main">
  <c r="J103" i="1" l="1"/>
  <c r="H103" i="1"/>
  <c r="I103" i="1" s="1"/>
  <c r="G103" i="1"/>
  <c r="E103" i="1"/>
  <c r="D103" i="1"/>
  <c r="J102" i="1"/>
  <c r="I102" i="1"/>
  <c r="H102" i="1"/>
  <c r="J93" i="1" s="1"/>
  <c r="G102" i="1"/>
  <c r="E102" i="1"/>
  <c r="D102" i="1"/>
  <c r="J100" i="1"/>
  <c r="F100" i="1"/>
  <c r="J99" i="1"/>
  <c r="J97" i="1"/>
  <c r="I97" i="1"/>
  <c r="F97" i="1"/>
  <c r="J96" i="1"/>
  <c r="J94" i="1"/>
  <c r="I94" i="1"/>
  <c r="F94" i="1"/>
  <c r="I91" i="1"/>
  <c r="F91" i="1"/>
  <c r="J90" i="1"/>
  <c r="J88" i="1"/>
  <c r="I88" i="1"/>
  <c r="F88" i="1"/>
  <c r="J87" i="1"/>
  <c r="J85" i="1"/>
  <c r="I85" i="1"/>
  <c r="F85" i="1"/>
  <c r="I82" i="1"/>
  <c r="F82" i="1"/>
  <c r="J81" i="1"/>
  <c r="J79" i="1"/>
  <c r="I79" i="1"/>
  <c r="F79" i="1"/>
  <c r="J78" i="1"/>
  <c r="J76" i="1"/>
  <c r="F76" i="1"/>
  <c r="J73" i="1"/>
  <c r="I73" i="1"/>
  <c r="F73" i="1"/>
  <c r="J70" i="1"/>
  <c r="I70" i="1"/>
  <c r="F70" i="1"/>
  <c r="J69" i="1"/>
  <c r="J67" i="1"/>
  <c r="F67" i="1"/>
  <c r="J66" i="1"/>
  <c r="J64" i="1"/>
  <c r="I64" i="1"/>
  <c r="F64" i="1"/>
  <c r="J63" i="1"/>
  <c r="I61" i="1"/>
  <c r="F61" i="1"/>
  <c r="J60" i="1"/>
  <c r="J58" i="1"/>
  <c r="I58" i="1"/>
  <c r="F58" i="1"/>
  <c r="J57" i="1"/>
  <c r="J55" i="1"/>
  <c r="I55" i="1"/>
  <c r="F55" i="1"/>
  <c r="J54" i="1"/>
  <c r="I52" i="1"/>
  <c r="F52" i="1"/>
  <c r="J51" i="1"/>
  <c r="J49" i="1"/>
  <c r="I49" i="1"/>
  <c r="F49" i="1"/>
  <c r="J48" i="1"/>
  <c r="J46" i="1"/>
  <c r="I46" i="1"/>
  <c r="F46" i="1"/>
  <c r="J45" i="1"/>
  <c r="I43" i="1"/>
  <c r="F43" i="1"/>
  <c r="J42" i="1"/>
  <c r="J40" i="1"/>
  <c r="F40" i="1"/>
  <c r="J39" i="1"/>
  <c r="J37" i="1"/>
  <c r="I37" i="1"/>
  <c r="F37" i="1"/>
  <c r="J36" i="1"/>
  <c r="J34" i="1"/>
  <c r="I34" i="1"/>
  <c r="F34" i="1"/>
  <c r="J33" i="1"/>
  <c r="J31" i="1"/>
  <c r="I31" i="1"/>
  <c r="F31" i="1"/>
  <c r="J30" i="1"/>
  <c r="J28" i="1"/>
  <c r="I28" i="1"/>
  <c r="F28" i="1"/>
  <c r="J27" i="1"/>
  <c r="J25" i="1"/>
  <c r="F25" i="1"/>
  <c r="J24" i="1"/>
  <c r="J22" i="1"/>
  <c r="I22" i="1"/>
  <c r="F22" i="1"/>
  <c r="J21" i="1"/>
  <c r="J19" i="1"/>
  <c r="F19" i="1"/>
  <c r="J18" i="1"/>
  <c r="F18" i="1"/>
  <c r="F102" i="1" s="1"/>
  <c r="J16" i="1"/>
  <c r="I16" i="1"/>
  <c r="F16" i="1"/>
  <c r="F103" i="1" s="1"/>
  <c r="J15" i="1"/>
  <c r="J75" i="1" l="1"/>
  <c r="J43" i="1"/>
  <c r="J52" i="1"/>
  <c r="J61" i="1"/>
  <c r="J72" i="1"/>
  <c r="J82" i="1"/>
  <c r="J91" i="1"/>
  <c r="J84" i="1"/>
</calcChain>
</file>

<file path=xl/sharedStrings.xml><?xml version="1.0" encoding="utf-8"?>
<sst xmlns="http://schemas.openxmlformats.org/spreadsheetml/2006/main" count="152" uniqueCount="95">
  <si>
    <t>STATEMENT   1  A</t>
  </si>
  <si>
    <t>STATE-WISE SANCTIONS AND UTILISATION OF SHORT TERM CREDIT LIMITS FOR SEASONAL</t>
  </si>
  <si>
    <t xml:space="preserve"> AND DEVELOPMENT OF TRIBAL POPULATION PROGRAMMES ) STATE COOPERATIVE BANKS </t>
  </si>
  <si>
    <t>Andhra Pradesh</t>
  </si>
  <si>
    <t>Assam</t>
  </si>
  <si>
    <t>Bihar</t>
  </si>
  <si>
    <t>Chattisgarh</t>
  </si>
  <si>
    <t>Gujarat</t>
  </si>
  <si>
    <t>Haryana</t>
  </si>
  <si>
    <t>Himachal Pradesh</t>
  </si>
  <si>
    <t>Karnataka</t>
  </si>
  <si>
    <t>Kerala</t>
  </si>
  <si>
    <t>Madhya Pradesh</t>
  </si>
  <si>
    <t>Maharashtra</t>
  </si>
  <si>
    <t>Meghalaya</t>
  </si>
  <si>
    <t>Nagaland</t>
  </si>
  <si>
    <t>Punjab</t>
  </si>
  <si>
    <t>Rajasthan</t>
  </si>
  <si>
    <t>Sikkim</t>
  </si>
  <si>
    <t>Tamil Nadu</t>
  </si>
  <si>
    <t>Tripura</t>
  </si>
  <si>
    <t>Uttar Pradesh</t>
  </si>
  <si>
    <t>Uttarakhand</t>
  </si>
  <si>
    <t>West Bengal</t>
  </si>
  <si>
    <t>Puducherry</t>
  </si>
  <si>
    <t>Mizoram</t>
  </si>
  <si>
    <t>2019-20</t>
  </si>
  <si>
    <t>Jharkhand</t>
  </si>
  <si>
    <t xml:space="preserve">(तिलहन उत्पादन कार्यक्रम, एनपीडीपी और आदिवासी विकास कार्यक्रम) के लिए राज्य सहकारी बैंकों को </t>
  </si>
  <si>
    <t xml:space="preserve">आंध्र प्रदेश </t>
  </si>
  <si>
    <t xml:space="preserve">असम </t>
  </si>
  <si>
    <t xml:space="preserve">बिहार </t>
  </si>
  <si>
    <t xml:space="preserve">छत्तीसगढ़ </t>
  </si>
  <si>
    <t xml:space="preserve">गुजरात </t>
  </si>
  <si>
    <t xml:space="preserve">हरियाणा </t>
  </si>
  <si>
    <t xml:space="preserve">हिमाचल प्रदेश </t>
  </si>
  <si>
    <t>झारखंड</t>
  </si>
  <si>
    <t>केरल</t>
  </si>
  <si>
    <t xml:space="preserve">मध्यप्रदेश </t>
  </si>
  <si>
    <t xml:space="preserve">महाराष्ट्र </t>
  </si>
  <si>
    <t xml:space="preserve">मेघालय </t>
  </si>
  <si>
    <t xml:space="preserve">मिजोरम </t>
  </si>
  <si>
    <t xml:space="preserve">नागालैंड </t>
  </si>
  <si>
    <t>ओडिशा</t>
  </si>
  <si>
    <t xml:space="preserve">पुडुचेरी </t>
  </si>
  <si>
    <t xml:space="preserve">पंजाब </t>
  </si>
  <si>
    <t xml:space="preserve">राजस्थान </t>
  </si>
  <si>
    <t xml:space="preserve">सिक्किम </t>
  </si>
  <si>
    <t xml:space="preserve">तमिलनाडु </t>
  </si>
  <si>
    <t>तेलंगाणा</t>
  </si>
  <si>
    <t xml:space="preserve">त्रिपुरा </t>
  </si>
  <si>
    <t xml:space="preserve">उत्तरप्रदेश </t>
  </si>
  <si>
    <t xml:space="preserve">उत्तराखंड </t>
  </si>
  <si>
    <t xml:space="preserve">पश्चिम बंगाल </t>
  </si>
  <si>
    <t>कर्नाटक</t>
  </si>
  <si>
    <t>Sr.No.</t>
  </si>
  <si>
    <t xml:space="preserve">क्रम सं. </t>
  </si>
  <si>
    <t xml:space="preserve">          Name of State         </t>
  </si>
  <si>
    <t xml:space="preserve">राज्य का नाम    </t>
  </si>
  <si>
    <t xml:space="preserve">      Year  </t>
  </si>
  <si>
    <t xml:space="preserve">वर्ष   </t>
  </si>
  <si>
    <t xml:space="preserve">Limits Sanctioned </t>
  </si>
  <si>
    <t xml:space="preserve">मंजूर सीमा </t>
  </si>
  <si>
    <t>Drawals</t>
  </si>
  <si>
    <t xml:space="preserve">आहरण  </t>
  </si>
  <si>
    <t xml:space="preserve">Repayments </t>
  </si>
  <si>
    <t xml:space="preserve">चुकौती </t>
  </si>
  <si>
    <t xml:space="preserve">Outstanding  </t>
  </si>
  <si>
    <t xml:space="preserve">बकाया  </t>
  </si>
  <si>
    <t xml:space="preserve"> Maximum outstanding  </t>
  </si>
  <si>
    <t>अधिकतम बकाया</t>
  </si>
  <si>
    <t>अखिल भारतीय अधिकतम बकाया से  कॉलम 8 का % )</t>
  </si>
  <si>
    <t>2020-21</t>
  </si>
  <si>
    <t>Goa</t>
  </si>
  <si>
    <t>Manipur</t>
  </si>
  <si>
    <t>गोवा</t>
  </si>
  <si>
    <t>मणिपुर</t>
  </si>
  <si>
    <t>Odisha</t>
  </si>
  <si>
    <t>Telangana</t>
  </si>
  <si>
    <r>
      <t>(</t>
    </r>
    <r>
      <rPr>
        <sz val="11"/>
        <rFont val="Rupee Foradian"/>
        <family val="2"/>
      </rPr>
      <t>`</t>
    </r>
    <r>
      <rPr>
        <sz val="11"/>
        <rFont val="Mangal"/>
        <family val="1"/>
      </rPr>
      <t xml:space="preserve"> लाख)</t>
    </r>
  </si>
  <si>
    <t xml:space="preserve"> </t>
  </si>
  <si>
    <t xml:space="preserve">मंजूर अल्पावधि ऋण और इसकी उपयोगिता का राज्य-वार ब्यौरा    </t>
  </si>
  <si>
    <t xml:space="preserve">अंडमान और निकोबार द्वीपसमूह  </t>
  </si>
  <si>
    <t>Andaman &amp; Nicobar</t>
  </si>
  <si>
    <t>कुल</t>
  </si>
  <si>
    <t>Total</t>
  </si>
  <si>
    <t xml:space="preserve">विवरण 1ए </t>
  </si>
  <si>
    <t>2021-22</t>
  </si>
  <si>
    <t>2020-21 AND 2021-22 (APRIL- MARCH)</t>
  </si>
  <si>
    <t xml:space="preserve">2020-21 और 2021-22 (अप्रैल-मार्च) के दौरान मौसमी कृषि परिचलनों </t>
  </si>
  <si>
    <t xml:space="preserve">उपयोगिता का स्तर (कॉलम 8 से 4 का % ) </t>
  </si>
  <si>
    <t xml:space="preserve">Level of utilisation (% of col. 8 to 4) </t>
  </si>
  <si>
    <t xml:space="preserve">   % of Col. 8 to All India Max. o/s      </t>
  </si>
  <si>
    <t>AGRICULTURAL OPERATIONS (INCLUDING OILSEEDS PRODUCTION, NATIONAL PULSES DEVELOPMENT</t>
  </si>
  <si>
    <r>
      <t>(</t>
    </r>
    <r>
      <rPr>
        <sz val="11"/>
        <rFont val="Rupee Foradian"/>
        <family val="2"/>
      </rPr>
      <t>`</t>
    </r>
    <r>
      <rPr>
        <sz val="11"/>
        <rFont val="Georgia"/>
        <family val="1"/>
      </rPr>
      <t xml:space="preserve"> lakh)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</si>
</sst>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0"/>
      <name val="Arial"/>
      <family val="2"/>
    </font>
    <font>
      <b/>
      <sz val="10"/>
      <name val="Georgia"/>
      <family val="1"/>
    </font>
    <font>
      <sz val="10"/>
      <name val="Georgia"/>
      <family val="1"/>
    </font>
    <font>
      <b/>
      <sz val="11"/>
      <name val="Mangal"/>
      <family val="1"/>
    </font>
    <font>
      <b/>
      <sz val="11"/>
      <name val="Georgia"/>
      <family val="1"/>
    </font>
    <font>
      <b/>
      <sz val="11"/>
      <color indexed="8"/>
      <name val="Mangal"/>
      <family val="1"/>
    </font>
    <font>
      <sz val="11"/>
      <name val="Mangal"/>
      <family val="1"/>
    </font>
    <font>
      <sz val="11"/>
      <name val="Rupee Foradian"/>
      <family val="2"/>
    </font>
    <font>
      <sz val="11"/>
      <name val="Georg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Border="1" applyAlignment="1">
      <alignment vertical="top"/>
    </xf>
    <xf numFmtId="0" fontId="2" fillId="0" borderId="0" xfId="0" applyFont="1"/>
    <xf numFmtId="0" fontId="2" fillId="0" borderId="0" xfId="0" applyFont="1" applyAlignment="1">
      <alignment vertical="top"/>
    </xf>
    <xf numFmtId="1" fontId="1" fillId="0" borderId="0" xfId="0" applyNumberFormat="1" applyFont="1" applyBorder="1" applyAlignment="1">
      <alignment horizontal="center" vertical="top"/>
    </xf>
    <xf numFmtId="0" fontId="3" fillId="0" borderId="1" xfId="0" applyNumberFormat="1" applyFont="1" applyBorder="1" applyAlignment="1">
      <alignment vertical="top"/>
    </xf>
    <xf numFmtId="0" fontId="5" fillId="0" borderId="1" xfId="0" applyNumberFormat="1" applyFont="1" applyBorder="1" applyAlignment="1">
      <alignment vertical="top"/>
    </xf>
    <xf numFmtId="0" fontId="3" fillId="0" borderId="1" xfId="0" applyNumberFormat="1" applyFont="1" applyBorder="1" applyAlignment="1">
      <alignment horizontal="left" vertical="top"/>
    </xf>
    <xf numFmtId="0" fontId="2" fillId="0" borderId="0" xfId="0" applyFont="1" applyBorder="1" applyAlignment="1">
      <alignment horizontal="right" vertical="top"/>
    </xf>
    <xf numFmtId="1" fontId="2" fillId="0" borderId="0" xfId="0" applyNumberFormat="1" applyFont="1" applyBorder="1" applyAlignment="1">
      <alignment horizontal="right" vertical="top"/>
    </xf>
    <xf numFmtId="0" fontId="2" fillId="0" borderId="0" xfId="0" applyFont="1" applyAlignment="1">
      <alignment horizontal="right" vertical="top"/>
    </xf>
    <xf numFmtId="1" fontId="2" fillId="0" borderId="0" xfId="0" applyNumberFormat="1" applyFont="1" applyAlignment="1">
      <alignment horizontal="right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vertical="top"/>
    </xf>
    <xf numFmtId="0" fontId="4" fillId="2" borderId="1" xfId="0" applyFont="1" applyFill="1" applyBorder="1" applyAlignment="1">
      <alignment horizontal="right" vertical="top"/>
    </xf>
    <xf numFmtId="0" fontId="8" fillId="2" borderId="1" xfId="0" applyFont="1" applyFill="1" applyBorder="1" applyAlignment="1">
      <alignment horizontal="right" vertical="top"/>
    </xf>
    <xf numFmtId="1" fontId="8" fillId="2" borderId="1" xfId="0" applyNumberFormat="1" applyFont="1" applyFill="1" applyBorder="1" applyAlignment="1">
      <alignment horizontal="right" vertical="top"/>
    </xf>
    <xf numFmtId="1" fontId="4" fillId="2" borderId="1" xfId="0" applyNumberFormat="1" applyFont="1" applyFill="1" applyBorder="1" applyAlignment="1">
      <alignment horizontal="right" vertical="top"/>
    </xf>
    <xf numFmtId="0" fontId="4" fillId="0" borderId="1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2" borderId="3" xfId="0" applyFont="1" applyFill="1" applyBorder="1" applyAlignment="1">
      <alignment vertical="top"/>
    </xf>
    <xf numFmtId="0" fontId="4" fillId="2" borderId="4" xfId="0" applyFont="1" applyFill="1" applyBorder="1" applyAlignment="1">
      <alignment vertical="top"/>
    </xf>
    <xf numFmtId="0" fontId="4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7"/>
  <sheetViews>
    <sheetView tabSelected="1" view="pageBreakPreview" zoomScale="115" zoomScaleNormal="98" zoomScaleSheetLayoutView="115" workbookViewId="0">
      <selection sqref="A1:J1"/>
    </sheetView>
  </sheetViews>
  <sheetFormatPr defaultRowHeight="12.75"/>
  <cols>
    <col min="1" max="1" width="8.85546875" style="3" customWidth="1"/>
    <col min="2" max="2" width="33.28515625" style="3" bestFit="1" customWidth="1"/>
    <col min="3" max="3" width="10.140625" style="10" bestFit="1" customWidth="1"/>
    <col min="4" max="4" width="12.85546875" style="10" bestFit="1" customWidth="1"/>
    <col min="5" max="5" width="10.28515625" style="10" bestFit="1" customWidth="1"/>
    <col min="6" max="7" width="14.5703125" style="10" bestFit="1" customWidth="1"/>
    <col min="8" max="8" width="14.28515625" style="10" customWidth="1"/>
    <col min="9" max="10" width="15.5703125" style="10" customWidth="1"/>
    <col min="11" max="13" width="9.140625" style="2"/>
  </cols>
  <sheetData>
    <row r="1" spans="1:10" s="2" customFormat="1" ht="14.25">
      <c r="A1" s="25" t="s">
        <v>86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s="2" customFormat="1" ht="14.25">
      <c r="A2" s="25" t="s">
        <v>89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s="2" customFormat="1" ht="14.25">
      <c r="A3" s="25" t="s">
        <v>28</v>
      </c>
      <c r="B3" s="25" t="s">
        <v>80</v>
      </c>
      <c r="C3" s="25"/>
      <c r="D3" s="25"/>
      <c r="E3" s="25"/>
      <c r="F3" s="25"/>
      <c r="G3" s="25"/>
      <c r="H3" s="25"/>
      <c r="I3" s="25"/>
      <c r="J3" s="25"/>
    </row>
    <row r="4" spans="1:10" s="2" customFormat="1" ht="14.25">
      <c r="A4" s="25" t="s">
        <v>81</v>
      </c>
      <c r="B4" s="25"/>
      <c r="C4" s="25"/>
      <c r="D4" s="25"/>
      <c r="E4" s="25"/>
      <c r="F4" s="25"/>
      <c r="G4" s="25"/>
      <c r="H4" s="25"/>
      <c r="I4" s="25"/>
      <c r="J4" s="25"/>
    </row>
    <row r="5" spans="1:10" s="2" customFormat="1" ht="14.25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</row>
    <row r="6" spans="1:10" s="2" customFormat="1" ht="14.25">
      <c r="A6" s="25" t="s">
        <v>1</v>
      </c>
      <c r="B6" s="25"/>
      <c r="C6" s="25"/>
      <c r="D6" s="25"/>
      <c r="E6" s="25"/>
      <c r="F6" s="25"/>
      <c r="G6" s="25"/>
      <c r="H6" s="25"/>
      <c r="I6" s="25"/>
      <c r="J6" s="25"/>
    </row>
    <row r="7" spans="1:10" s="2" customFormat="1" ht="14.25">
      <c r="A7" s="25" t="s">
        <v>93</v>
      </c>
      <c r="B7" s="25"/>
      <c r="C7" s="25"/>
      <c r="D7" s="25"/>
      <c r="E7" s="25"/>
      <c r="F7" s="25"/>
      <c r="G7" s="25"/>
      <c r="H7" s="25"/>
      <c r="I7" s="25"/>
      <c r="J7" s="25"/>
    </row>
    <row r="8" spans="1:10" s="2" customFormat="1" ht="14.25">
      <c r="A8" s="25" t="s">
        <v>2</v>
      </c>
      <c r="B8" s="25"/>
      <c r="C8" s="25"/>
      <c r="D8" s="25"/>
      <c r="E8" s="25"/>
      <c r="F8" s="25"/>
      <c r="G8" s="25"/>
      <c r="H8" s="25"/>
      <c r="I8" s="25"/>
      <c r="J8" s="25"/>
    </row>
    <row r="9" spans="1:10" s="2" customFormat="1" ht="14.25">
      <c r="A9" s="25" t="s">
        <v>88</v>
      </c>
      <c r="B9" s="25"/>
      <c r="C9" s="25"/>
      <c r="D9" s="25"/>
      <c r="E9" s="25"/>
      <c r="F9" s="25"/>
      <c r="G9" s="25"/>
      <c r="H9" s="25"/>
      <c r="I9" s="25"/>
      <c r="J9" s="25"/>
    </row>
    <row r="10" spans="1:10" ht="18.75" customHeight="1">
      <c r="A10" s="26" t="s">
        <v>79</v>
      </c>
      <c r="B10" s="26"/>
      <c r="C10" s="26"/>
      <c r="D10" s="26"/>
      <c r="E10" s="26"/>
      <c r="F10" s="26"/>
      <c r="G10" s="26"/>
      <c r="H10" s="26"/>
      <c r="I10" s="26"/>
      <c r="J10" s="26"/>
    </row>
    <row r="11" spans="1:10" ht="14.25">
      <c r="A11" s="26" t="s">
        <v>94</v>
      </c>
      <c r="B11" s="26"/>
      <c r="C11" s="26"/>
      <c r="D11" s="26"/>
      <c r="E11" s="26"/>
      <c r="F11" s="26"/>
      <c r="G11" s="26"/>
      <c r="H11" s="26"/>
      <c r="I11" s="26"/>
      <c r="J11" s="26"/>
    </row>
    <row r="12" spans="1:10" ht="45.75" customHeight="1">
      <c r="A12" s="12" t="s">
        <v>56</v>
      </c>
      <c r="B12" s="12" t="s">
        <v>58</v>
      </c>
      <c r="C12" s="12" t="s">
        <v>60</v>
      </c>
      <c r="D12" s="12" t="s">
        <v>62</v>
      </c>
      <c r="E12" s="12" t="s">
        <v>64</v>
      </c>
      <c r="F12" s="12" t="s">
        <v>66</v>
      </c>
      <c r="G12" s="12" t="s">
        <v>68</v>
      </c>
      <c r="H12" s="13" t="s">
        <v>70</v>
      </c>
      <c r="I12" s="13" t="s">
        <v>90</v>
      </c>
      <c r="J12" s="13" t="s">
        <v>71</v>
      </c>
    </row>
    <row r="13" spans="1:10" ht="57">
      <c r="A13" s="13" t="s">
        <v>55</v>
      </c>
      <c r="B13" s="13" t="s">
        <v>57</v>
      </c>
      <c r="C13" s="13" t="s">
        <v>59</v>
      </c>
      <c r="D13" s="13" t="s">
        <v>61</v>
      </c>
      <c r="E13" s="13" t="s">
        <v>63</v>
      </c>
      <c r="F13" s="13" t="s">
        <v>65</v>
      </c>
      <c r="G13" s="13" t="s">
        <v>67</v>
      </c>
      <c r="H13" s="13" t="s">
        <v>69</v>
      </c>
      <c r="I13" s="13" t="s">
        <v>91</v>
      </c>
      <c r="J13" s="13" t="s">
        <v>92</v>
      </c>
    </row>
    <row r="14" spans="1:10" ht="14.25">
      <c r="A14" s="12">
        <v>1</v>
      </c>
      <c r="B14" s="12">
        <v>2</v>
      </c>
      <c r="C14" s="14">
        <v>3</v>
      </c>
      <c r="D14" s="14">
        <v>4</v>
      </c>
      <c r="E14" s="14">
        <v>5</v>
      </c>
      <c r="F14" s="14">
        <v>6</v>
      </c>
      <c r="G14" s="14">
        <v>7</v>
      </c>
      <c r="H14" s="14">
        <v>8</v>
      </c>
      <c r="I14" s="14">
        <v>9</v>
      </c>
      <c r="J14" s="14">
        <v>10</v>
      </c>
    </row>
    <row r="15" spans="1:10" ht="14.25">
      <c r="A15" s="12">
        <v>1</v>
      </c>
      <c r="B15" s="5" t="s">
        <v>29</v>
      </c>
      <c r="C15" s="15" t="s">
        <v>72</v>
      </c>
      <c r="D15" s="16">
        <v>350000</v>
      </c>
      <c r="E15" s="16">
        <v>350000</v>
      </c>
      <c r="F15" s="16">
        <v>388315</v>
      </c>
      <c r="G15" s="16">
        <v>350000</v>
      </c>
      <c r="H15" s="16">
        <v>350000</v>
      </c>
      <c r="I15" s="17">
        <v>100</v>
      </c>
      <c r="J15" s="18">
        <f>+H15/H102*100</f>
        <v>7.8399204718467344</v>
      </c>
    </row>
    <row r="16" spans="1:10" ht="14.25">
      <c r="A16" s="12"/>
      <c r="B16" s="19" t="s">
        <v>3</v>
      </c>
      <c r="C16" s="15" t="s">
        <v>87</v>
      </c>
      <c r="D16" s="16">
        <v>350000</v>
      </c>
      <c r="E16" s="16">
        <v>350000</v>
      </c>
      <c r="F16" s="16">
        <f>+E16-G16+G15</f>
        <v>350000</v>
      </c>
      <c r="G16" s="16">
        <v>350000</v>
      </c>
      <c r="H16" s="16">
        <v>350000</v>
      </c>
      <c r="I16" s="17">
        <f>SUM(H16/D16)*100</f>
        <v>100</v>
      </c>
      <c r="J16" s="18">
        <f>+H16/H103*100</f>
        <v>7.9013781583783844</v>
      </c>
    </row>
    <row r="17" spans="1:10" ht="14.25">
      <c r="A17" s="20"/>
      <c r="B17" s="21"/>
      <c r="C17" s="22"/>
      <c r="D17" s="22"/>
      <c r="E17" s="22"/>
      <c r="F17" s="22"/>
      <c r="G17" s="22"/>
      <c r="H17" s="22"/>
      <c r="I17" s="22"/>
      <c r="J17" s="23"/>
    </row>
    <row r="18" spans="1:10" ht="14.25">
      <c r="A18" s="12">
        <v>2</v>
      </c>
      <c r="B18" s="6" t="s">
        <v>82</v>
      </c>
      <c r="C18" s="15" t="s">
        <v>26</v>
      </c>
      <c r="D18" s="16">
        <v>0</v>
      </c>
      <c r="E18" s="16">
        <v>0</v>
      </c>
      <c r="F18" s="16">
        <f>+E18-G18</f>
        <v>0</v>
      </c>
      <c r="G18" s="16">
        <v>0</v>
      </c>
      <c r="H18" s="16">
        <v>0</v>
      </c>
      <c r="I18" s="17">
        <v>0</v>
      </c>
      <c r="J18" s="18">
        <f>+H18/H102*100</f>
        <v>0</v>
      </c>
    </row>
    <row r="19" spans="1:10" ht="14.25">
      <c r="A19" s="12"/>
      <c r="B19" s="19" t="s">
        <v>83</v>
      </c>
      <c r="C19" s="15" t="s">
        <v>72</v>
      </c>
      <c r="D19" s="16">
        <v>0</v>
      </c>
      <c r="E19" s="16">
        <v>0</v>
      </c>
      <c r="F19" s="16">
        <f>+E19-G19+G18</f>
        <v>0</v>
      </c>
      <c r="G19" s="16">
        <v>0</v>
      </c>
      <c r="H19" s="16">
        <v>0</v>
      </c>
      <c r="I19" s="17">
        <v>0</v>
      </c>
      <c r="J19" s="18">
        <f>+H19/H103*100</f>
        <v>0</v>
      </c>
    </row>
    <row r="20" spans="1:10" ht="14.25">
      <c r="A20" s="20"/>
      <c r="B20" s="21"/>
      <c r="C20" s="22"/>
      <c r="D20" s="22"/>
      <c r="E20" s="22"/>
      <c r="F20" s="22"/>
      <c r="G20" s="22"/>
      <c r="H20" s="22"/>
      <c r="I20" s="22"/>
      <c r="J20" s="23"/>
    </row>
    <row r="21" spans="1:10" ht="14.25">
      <c r="A21" s="12">
        <v>3</v>
      </c>
      <c r="B21" s="5" t="s">
        <v>30</v>
      </c>
      <c r="C21" s="15" t="s">
        <v>72</v>
      </c>
      <c r="D21" s="16">
        <v>500</v>
      </c>
      <c r="E21" s="16">
        <v>406</v>
      </c>
      <c r="F21" s="16">
        <v>389</v>
      </c>
      <c r="G21" s="16">
        <v>406</v>
      </c>
      <c r="H21" s="16">
        <v>406</v>
      </c>
      <c r="I21" s="17">
        <v>81.2</v>
      </c>
      <c r="J21" s="18">
        <f>+H21/H102*100</f>
        <v>9.0943077473422118E-3</v>
      </c>
    </row>
    <row r="22" spans="1:10" ht="14.25">
      <c r="A22" s="12"/>
      <c r="B22" s="19" t="s">
        <v>4</v>
      </c>
      <c r="C22" s="15" t="s">
        <v>87</v>
      </c>
      <c r="D22" s="16">
        <v>500</v>
      </c>
      <c r="E22" s="16">
        <v>500</v>
      </c>
      <c r="F22" s="16">
        <f>+E22-G22+G21</f>
        <v>406</v>
      </c>
      <c r="G22" s="16">
        <v>500</v>
      </c>
      <c r="H22" s="16">
        <v>500</v>
      </c>
      <c r="I22" s="17">
        <f>SUM(H22/D22)*100</f>
        <v>100</v>
      </c>
      <c r="J22" s="18">
        <f>+H22/H103*100</f>
        <v>1.1287683083397691E-2</v>
      </c>
    </row>
    <row r="23" spans="1:10" ht="14.25">
      <c r="A23" s="20"/>
      <c r="B23" s="21"/>
      <c r="C23" s="22"/>
      <c r="D23" s="22"/>
      <c r="E23" s="22"/>
      <c r="F23" s="22"/>
      <c r="G23" s="22"/>
      <c r="H23" s="22"/>
      <c r="I23" s="22"/>
      <c r="J23" s="23"/>
    </row>
    <row r="24" spans="1:10" ht="14.25">
      <c r="A24" s="12">
        <v>4</v>
      </c>
      <c r="B24" s="5" t="s">
        <v>31</v>
      </c>
      <c r="C24" s="15" t="s">
        <v>72</v>
      </c>
      <c r="D24" s="16">
        <v>3616</v>
      </c>
      <c r="E24" s="16">
        <v>3616</v>
      </c>
      <c r="F24" s="16">
        <v>5606</v>
      </c>
      <c r="G24" s="16">
        <v>3616</v>
      </c>
      <c r="H24" s="16">
        <v>3616</v>
      </c>
      <c r="I24" s="17">
        <v>100</v>
      </c>
      <c r="J24" s="18">
        <f>+H24/H102*100</f>
        <v>8.0997578360565106E-2</v>
      </c>
    </row>
    <row r="25" spans="1:10" ht="14.25">
      <c r="A25" s="12"/>
      <c r="B25" s="19" t="s">
        <v>5</v>
      </c>
      <c r="C25" s="15" t="s">
        <v>87</v>
      </c>
      <c r="D25" s="16">
        <v>0</v>
      </c>
      <c r="E25" s="16">
        <v>0</v>
      </c>
      <c r="F25" s="16">
        <f>+E25-G25+G24</f>
        <v>3616</v>
      </c>
      <c r="G25" s="16">
        <v>0</v>
      </c>
      <c r="H25" s="16">
        <v>0</v>
      </c>
      <c r="I25" s="17">
        <v>0</v>
      </c>
      <c r="J25" s="18">
        <f>+H25/H103*100</f>
        <v>0</v>
      </c>
    </row>
    <row r="26" spans="1:10" ht="14.25">
      <c r="A26" s="20"/>
      <c r="B26" s="21"/>
      <c r="C26" s="22"/>
      <c r="D26" s="22"/>
      <c r="E26" s="22"/>
      <c r="F26" s="22"/>
      <c r="G26" s="22"/>
      <c r="H26" s="22"/>
      <c r="I26" s="22"/>
      <c r="J26" s="23"/>
    </row>
    <row r="27" spans="1:10" ht="14.25">
      <c r="A27" s="12">
        <v>5</v>
      </c>
      <c r="B27" s="5" t="s">
        <v>32</v>
      </c>
      <c r="C27" s="15" t="s">
        <v>72</v>
      </c>
      <c r="D27" s="16">
        <v>90000</v>
      </c>
      <c r="E27" s="16">
        <v>113500</v>
      </c>
      <c r="F27" s="16">
        <v>113500</v>
      </c>
      <c r="G27" s="16">
        <v>47000</v>
      </c>
      <c r="H27" s="16">
        <v>90000</v>
      </c>
      <c r="I27" s="17">
        <v>100</v>
      </c>
      <c r="J27" s="18">
        <f>+H27/H102*100</f>
        <v>2.0159795499034456</v>
      </c>
    </row>
    <row r="28" spans="1:10" ht="14.25">
      <c r="A28" s="12"/>
      <c r="B28" s="19" t="s">
        <v>6</v>
      </c>
      <c r="C28" s="15" t="s">
        <v>87</v>
      </c>
      <c r="D28" s="16">
        <v>120000</v>
      </c>
      <c r="E28" s="16">
        <v>120000</v>
      </c>
      <c r="F28" s="16">
        <f>+E28-G28+G27</f>
        <v>140000</v>
      </c>
      <c r="G28" s="16">
        <v>27000</v>
      </c>
      <c r="H28" s="16">
        <v>120000</v>
      </c>
      <c r="I28" s="17">
        <f>SUM(H28/D28)*100</f>
        <v>100</v>
      </c>
      <c r="J28" s="18">
        <f>+H28/H103*100</f>
        <v>2.7090439400154458</v>
      </c>
    </row>
    <row r="29" spans="1:10" ht="14.25">
      <c r="A29" s="20"/>
      <c r="B29" s="21"/>
      <c r="C29" s="22"/>
      <c r="D29" s="22"/>
      <c r="E29" s="22"/>
      <c r="F29" s="22"/>
      <c r="G29" s="22"/>
      <c r="H29" s="22"/>
      <c r="I29" s="22"/>
      <c r="J29" s="23"/>
    </row>
    <row r="30" spans="1:10" ht="14.25">
      <c r="A30" s="12">
        <v>6</v>
      </c>
      <c r="B30" s="5" t="s">
        <v>33</v>
      </c>
      <c r="C30" s="15" t="s">
        <v>72</v>
      </c>
      <c r="D30" s="16">
        <v>180000</v>
      </c>
      <c r="E30" s="16">
        <v>186500</v>
      </c>
      <c r="F30" s="16">
        <v>186408</v>
      </c>
      <c r="G30" s="16">
        <v>200</v>
      </c>
      <c r="H30" s="16">
        <v>180000</v>
      </c>
      <c r="I30" s="17">
        <v>100</v>
      </c>
      <c r="J30" s="18">
        <f>+H30/H102*100</f>
        <v>4.0319590998068913</v>
      </c>
    </row>
    <row r="31" spans="1:10" ht="14.25">
      <c r="A31" s="12"/>
      <c r="B31" s="19" t="s">
        <v>7</v>
      </c>
      <c r="C31" s="15" t="s">
        <v>87</v>
      </c>
      <c r="D31" s="16">
        <v>180135</v>
      </c>
      <c r="E31" s="16">
        <v>180135</v>
      </c>
      <c r="F31" s="16">
        <f>+E31-G31+G30</f>
        <v>335</v>
      </c>
      <c r="G31" s="16">
        <v>180000</v>
      </c>
      <c r="H31" s="16">
        <v>180000</v>
      </c>
      <c r="I31" s="17">
        <f>SUM(H31/D31)*100</f>
        <v>99.925056207844122</v>
      </c>
      <c r="J31" s="18">
        <f>+H31/H103*100</f>
        <v>4.0635659100231685</v>
      </c>
    </row>
    <row r="32" spans="1:10" ht="14.25">
      <c r="A32" s="20"/>
      <c r="B32" s="21"/>
      <c r="C32" s="22"/>
      <c r="D32" s="22"/>
      <c r="E32" s="22"/>
      <c r="F32" s="22"/>
      <c r="G32" s="22"/>
      <c r="H32" s="22"/>
      <c r="I32" s="22"/>
      <c r="J32" s="23"/>
    </row>
    <row r="33" spans="1:10" ht="14.25">
      <c r="A33" s="12">
        <v>7</v>
      </c>
      <c r="B33" s="5" t="s">
        <v>34</v>
      </c>
      <c r="C33" s="15" t="s">
        <v>72</v>
      </c>
      <c r="D33" s="16">
        <v>350000</v>
      </c>
      <c r="E33" s="16">
        <v>350000</v>
      </c>
      <c r="F33" s="16">
        <v>400000</v>
      </c>
      <c r="G33" s="16">
        <v>350000</v>
      </c>
      <c r="H33" s="16">
        <v>350000</v>
      </c>
      <c r="I33" s="17">
        <v>100</v>
      </c>
      <c r="J33" s="18">
        <f>+H33/H102*100</f>
        <v>7.8399204718467344</v>
      </c>
    </row>
    <row r="34" spans="1:10" ht="14.25">
      <c r="A34" s="12"/>
      <c r="B34" s="19" t="s">
        <v>8</v>
      </c>
      <c r="C34" s="15" t="s">
        <v>87</v>
      </c>
      <c r="D34" s="16">
        <v>400000</v>
      </c>
      <c r="E34" s="16">
        <v>400000</v>
      </c>
      <c r="F34" s="16">
        <f>+E34-G34+G33</f>
        <v>350000</v>
      </c>
      <c r="G34" s="16">
        <v>400000</v>
      </c>
      <c r="H34" s="16">
        <v>400000</v>
      </c>
      <c r="I34" s="17">
        <f>SUM(H34/D34)*100</f>
        <v>100</v>
      </c>
      <c r="J34" s="18">
        <f>+H34/H103*100</f>
        <v>9.0301464667181524</v>
      </c>
    </row>
    <row r="35" spans="1:10" ht="14.25">
      <c r="A35" s="20"/>
      <c r="B35" s="21"/>
      <c r="C35" s="22"/>
      <c r="D35" s="22"/>
      <c r="E35" s="22"/>
      <c r="F35" s="22"/>
      <c r="G35" s="22"/>
      <c r="H35" s="22"/>
      <c r="I35" s="22"/>
      <c r="J35" s="23"/>
    </row>
    <row r="36" spans="1:10" ht="14.25">
      <c r="A36" s="12">
        <v>8</v>
      </c>
      <c r="B36" s="5" t="s">
        <v>35</v>
      </c>
      <c r="C36" s="15" t="s">
        <v>72</v>
      </c>
      <c r="D36" s="16">
        <v>65000</v>
      </c>
      <c r="E36" s="16">
        <v>65000</v>
      </c>
      <c r="F36" s="16">
        <v>55000</v>
      </c>
      <c r="G36" s="16">
        <v>65000</v>
      </c>
      <c r="H36" s="16">
        <v>65000</v>
      </c>
      <c r="I36" s="17">
        <v>100</v>
      </c>
      <c r="J36" s="18">
        <f>+H36/H102*100</f>
        <v>1.4559852304858221</v>
      </c>
    </row>
    <row r="37" spans="1:10" ht="14.25">
      <c r="A37" s="12"/>
      <c r="B37" s="19" t="s">
        <v>9</v>
      </c>
      <c r="C37" s="15" t="s">
        <v>87</v>
      </c>
      <c r="D37" s="16">
        <v>42900</v>
      </c>
      <c r="E37" s="16">
        <v>42900</v>
      </c>
      <c r="F37" s="16">
        <f>+E37-G37+G36</f>
        <v>65000</v>
      </c>
      <c r="G37" s="16">
        <v>42900</v>
      </c>
      <c r="H37" s="16">
        <v>42900</v>
      </c>
      <c r="I37" s="17">
        <f>SUM(H37/D37)*100</f>
        <v>100</v>
      </c>
      <c r="J37" s="18">
        <f>+H37/H103*100</f>
        <v>0.96848320855552195</v>
      </c>
    </row>
    <row r="38" spans="1:10" ht="14.25">
      <c r="A38" s="20"/>
      <c r="B38" s="21"/>
      <c r="C38" s="22"/>
      <c r="D38" s="22"/>
      <c r="E38" s="22"/>
      <c r="F38" s="22"/>
      <c r="G38" s="22"/>
      <c r="H38" s="22"/>
      <c r="I38" s="22"/>
      <c r="J38" s="23"/>
    </row>
    <row r="39" spans="1:10" ht="14.25">
      <c r="A39" s="12">
        <v>9</v>
      </c>
      <c r="B39" s="19" t="s">
        <v>36</v>
      </c>
      <c r="C39" s="15" t="s">
        <v>72</v>
      </c>
      <c r="D39" s="17">
        <v>0</v>
      </c>
      <c r="E39" s="17">
        <v>0</v>
      </c>
      <c r="F39" s="16">
        <v>154</v>
      </c>
      <c r="G39" s="17">
        <v>0</v>
      </c>
      <c r="H39" s="17">
        <v>0</v>
      </c>
      <c r="I39" s="17">
        <v>0</v>
      </c>
      <c r="J39" s="18">
        <f>+H39/H102*100</f>
        <v>0</v>
      </c>
    </row>
    <row r="40" spans="1:10" ht="14.25">
      <c r="A40" s="12"/>
      <c r="B40" s="19" t="s">
        <v>27</v>
      </c>
      <c r="C40" s="15" t="s">
        <v>87</v>
      </c>
      <c r="D40" s="17">
        <v>200</v>
      </c>
      <c r="E40" s="17">
        <v>200</v>
      </c>
      <c r="F40" s="16">
        <f>+E40-G40+G39</f>
        <v>0</v>
      </c>
      <c r="G40" s="17">
        <v>200</v>
      </c>
      <c r="H40" s="17">
        <v>200</v>
      </c>
      <c r="I40" s="17">
        <v>100</v>
      </c>
      <c r="J40" s="18">
        <f>+H40/H94*100</f>
        <v>0.125</v>
      </c>
    </row>
    <row r="41" spans="1:10" ht="14.25">
      <c r="A41" s="20"/>
      <c r="B41" s="21"/>
      <c r="C41" s="22"/>
      <c r="D41" s="22"/>
      <c r="E41" s="22"/>
      <c r="F41" s="22"/>
      <c r="G41" s="22"/>
      <c r="H41" s="22"/>
      <c r="I41" s="22"/>
      <c r="J41" s="23"/>
    </row>
    <row r="42" spans="1:10" ht="14.25">
      <c r="A42" s="12">
        <v>10</v>
      </c>
      <c r="B42" s="5" t="s">
        <v>54</v>
      </c>
      <c r="C42" s="15" t="s">
        <v>72</v>
      </c>
      <c r="D42" s="16">
        <v>550000</v>
      </c>
      <c r="E42" s="16">
        <v>550000</v>
      </c>
      <c r="F42" s="16">
        <v>420000</v>
      </c>
      <c r="G42" s="16">
        <v>550000</v>
      </c>
      <c r="H42" s="16">
        <v>550000</v>
      </c>
      <c r="I42" s="17">
        <v>100</v>
      </c>
      <c r="J42" s="18">
        <f>+H42/H102*100</f>
        <v>12.319875027187724</v>
      </c>
    </row>
    <row r="43" spans="1:10" ht="14.25">
      <c r="A43" s="12"/>
      <c r="B43" s="19" t="s">
        <v>10</v>
      </c>
      <c r="C43" s="15" t="s">
        <v>87</v>
      </c>
      <c r="D43" s="16">
        <v>548390</v>
      </c>
      <c r="E43" s="16">
        <v>548390</v>
      </c>
      <c r="F43" s="16">
        <f>+E43-G43+G42</f>
        <v>550000</v>
      </c>
      <c r="G43" s="16">
        <v>548390</v>
      </c>
      <c r="H43" s="16">
        <v>548390</v>
      </c>
      <c r="I43" s="17">
        <f>SUM(H43/D43)*100</f>
        <v>100</v>
      </c>
      <c r="J43" s="18">
        <f>+H43/H103*100</f>
        <v>12.38010505220892</v>
      </c>
    </row>
    <row r="44" spans="1:10" ht="14.25">
      <c r="A44" s="20"/>
      <c r="B44" s="21"/>
      <c r="C44" s="22"/>
      <c r="D44" s="22"/>
      <c r="E44" s="22"/>
      <c r="F44" s="22"/>
      <c r="G44" s="22"/>
      <c r="H44" s="22"/>
      <c r="I44" s="22"/>
      <c r="J44" s="23"/>
    </row>
    <row r="45" spans="1:10" ht="16.5" customHeight="1">
      <c r="A45" s="12">
        <v>11</v>
      </c>
      <c r="B45" s="5" t="s">
        <v>37</v>
      </c>
      <c r="C45" s="15" t="s">
        <v>72</v>
      </c>
      <c r="D45" s="16">
        <v>101597</v>
      </c>
      <c r="E45" s="16">
        <v>101597</v>
      </c>
      <c r="F45" s="16">
        <v>148581</v>
      </c>
      <c r="G45" s="16">
        <v>101597</v>
      </c>
      <c r="H45" s="16">
        <v>101597</v>
      </c>
      <c r="I45" s="17">
        <v>100</v>
      </c>
      <c r="J45" s="18">
        <f>+H45/H102*100</f>
        <v>2.2757497147948933</v>
      </c>
    </row>
    <row r="46" spans="1:10" ht="14.25">
      <c r="A46" s="12"/>
      <c r="B46" s="19" t="s">
        <v>11</v>
      </c>
      <c r="C46" s="15" t="s">
        <v>87</v>
      </c>
      <c r="D46" s="16">
        <v>120000</v>
      </c>
      <c r="E46" s="16">
        <v>120000</v>
      </c>
      <c r="F46" s="16">
        <f>+E46-G46+G45</f>
        <v>101597</v>
      </c>
      <c r="G46" s="16">
        <v>120000</v>
      </c>
      <c r="H46" s="16">
        <v>120000</v>
      </c>
      <c r="I46" s="17">
        <f>SUM(H46/D46)*100</f>
        <v>100</v>
      </c>
      <c r="J46" s="18">
        <f>+H46/H103*100</f>
        <v>2.7090439400154458</v>
      </c>
    </row>
    <row r="47" spans="1:10" ht="14.25">
      <c r="A47" s="20"/>
      <c r="B47" s="21"/>
      <c r="C47" s="22"/>
      <c r="D47" s="22"/>
      <c r="E47" s="22"/>
      <c r="F47" s="22"/>
      <c r="G47" s="22"/>
      <c r="H47" s="22"/>
      <c r="I47" s="22"/>
      <c r="J47" s="23"/>
    </row>
    <row r="48" spans="1:10" ht="14.25">
      <c r="A48" s="12">
        <v>12</v>
      </c>
      <c r="B48" s="5" t="s">
        <v>38</v>
      </c>
      <c r="C48" s="15" t="s">
        <v>72</v>
      </c>
      <c r="D48" s="16">
        <v>425648</v>
      </c>
      <c r="E48" s="16">
        <v>425648</v>
      </c>
      <c r="F48" s="16">
        <v>430000</v>
      </c>
      <c r="G48" s="16">
        <v>425648</v>
      </c>
      <c r="H48" s="16">
        <v>425648</v>
      </c>
      <c r="I48" s="17">
        <v>100</v>
      </c>
      <c r="J48" s="18">
        <f>+H48/H102*100</f>
        <v>9.5344184828589107</v>
      </c>
    </row>
    <row r="49" spans="1:10" ht="14.25">
      <c r="A49" s="12"/>
      <c r="B49" s="19" t="s">
        <v>12</v>
      </c>
      <c r="C49" s="15" t="s">
        <v>87</v>
      </c>
      <c r="D49" s="16">
        <v>420000</v>
      </c>
      <c r="E49" s="16">
        <v>420000</v>
      </c>
      <c r="F49" s="16">
        <f>+E49-G49+G48</f>
        <v>425648</v>
      </c>
      <c r="G49" s="16">
        <v>420000</v>
      </c>
      <c r="H49" s="16">
        <v>420000</v>
      </c>
      <c r="I49" s="17">
        <f>SUM(H49/D49)*100</f>
        <v>100</v>
      </c>
      <c r="J49" s="18">
        <f>+H49/H103*100</f>
        <v>9.4816537900540609</v>
      </c>
    </row>
    <row r="50" spans="1:10" ht="14.25">
      <c r="A50" s="20"/>
      <c r="B50" s="21"/>
      <c r="C50" s="22"/>
      <c r="D50" s="22"/>
      <c r="E50" s="22"/>
      <c r="F50" s="22"/>
      <c r="G50" s="22"/>
      <c r="H50" s="22"/>
      <c r="I50" s="22"/>
      <c r="J50" s="23"/>
    </row>
    <row r="51" spans="1:10" ht="14.25">
      <c r="A51" s="12">
        <v>13</v>
      </c>
      <c r="B51" s="5" t="s">
        <v>39</v>
      </c>
      <c r="C51" s="15" t="s">
        <v>72</v>
      </c>
      <c r="D51" s="16">
        <v>63196</v>
      </c>
      <c r="E51" s="16">
        <v>63196</v>
      </c>
      <c r="F51" s="16">
        <v>257250</v>
      </c>
      <c r="G51" s="16">
        <v>63196</v>
      </c>
      <c r="H51" s="16">
        <v>63196</v>
      </c>
      <c r="I51" s="17">
        <v>100</v>
      </c>
      <c r="J51" s="18">
        <f>+H51/H102*100</f>
        <v>1.4155760403966462</v>
      </c>
    </row>
    <row r="52" spans="1:10" ht="14.25">
      <c r="A52" s="12"/>
      <c r="B52" s="19" t="s">
        <v>13</v>
      </c>
      <c r="C52" s="15" t="s">
        <v>87</v>
      </c>
      <c r="D52" s="16">
        <v>22006</v>
      </c>
      <c r="E52" s="16">
        <v>22006</v>
      </c>
      <c r="F52" s="16">
        <f>+E52-G52+G51</f>
        <v>63196</v>
      </c>
      <c r="G52" s="16">
        <v>22006</v>
      </c>
      <c r="H52" s="16">
        <v>22006</v>
      </c>
      <c r="I52" s="17">
        <f>SUM(H52/D52)*100</f>
        <v>100</v>
      </c>
      <c r="J52" s="18">
        <f>+H52/H103*100</f>
        <v>0.49679350786649917</v>
      </c>
    </row>
    <row r="53" spans="1:10" ht="14.25">
      <c r="A53" s="20"/>
      <c r="B53" s="21"/>
      <c r="C53" s="22"/>
      <c r="D53" s="22"/>
      <c r="E53" s="22"/>
      <c r="F53" s="22"/>
      <c r="G53" s="22"/>
      <c r="H53" s="22"/>
      <c r="I53" s="22"/>
      <c r="J53" s="23"/>
    </row>
    <row r="54" spans="1:10" ht="14.25">
      <c r="A54" s="12">
        <v>14</v>
      </c>
      <c r="B54" s="5" t="s">
        <v>40</v>
      </c>
      <c r="C54" s="15" t="s">
        <v>72</v>
      </c>
      <c r="D54" s="16">
        <v>700</v>
      </c>
      <c r="E54" s="16">
        <v>700</v>
      </c>
      <c r="F54" s="16">
        <v>700</v>
      </c>
      <c r="G54" s="16">
        <v>700</v>
      </c>
      <c r="H54" s="16">
        <v>700</v>
      </c>
      <c r="I54" s="17">
        <v>100</v>
      </c>
      <c r="J54" s="18">
        <f>+H54/H102*100</f>
        <v>1.5679840943693468E-2</v>
      </c>
    </row>
    <row r="55" spans="1:10" ht="14.25">
      <c r="A55" s="12"/>
      <c r="B55" s="19" t="s">
        <v>14</v>
      </c>
      <c r="C55" s="15" t="s">
        <v>87</v>
      </c>
      <c r="D55" s="16">
        <v>700</v>
      </c>
      <c r="E55" s="16">
        <v>700</v>
      </c>
      <c r="F55" s="16">
        <f>+E55-G55+G54</f>
        <v>700</v>
      </c>
      <c r="G55" s="16">
        <v>700</v>
      </c>
      <c r="H55" s="16">
        <v>700</v>
      </c>
      <c r="I55" s="17">
        <f>SUM(H55/D55)*100</f>
        <v>100</v>
      </c>
      <c r="J55" s="18">
        <f>+H55/H103*100</f>
        <v>1.5802756316756768E-2</v>
      </c>
    </row>
    <row r="56" spans="1:10" ht="14.25">
      <c r="A56" s="20"/>
      <c r="B56" s="21"/>
      <c r="C56" s="22"/>
      <c r="D56" s="22"/>
      <c r="E56" s="22"/>
      <c r="F56" s="22"/>
      <c r="G56" s="22"/>
      <c r="H56" s="22"/>
      <c r="I56" s="22"/>
      <c r="J56" s="23"/>
    </row>
    <row r="57" spans="1:10" ht="14.25">
      <c r="A57" s="12">
        <v>15</v>
      </c>
      <c r="B57" s="5" t="s">
        <v>41</v>
      </c>
      <c r="C57" s="15" t="s">
        <v>72</v>
      </c>
      <c r="D57" s="16">
        <v>0</v>
      </c>
      <c r="E57" s="16">
        <v>0</v>
      </c>
      <c r="F57" s="16">
        <v>700</v>
      </c>
      <c r="G57" s="16">
        <v>0</v>
      </c>
      <c r="H57" s="16">
        <v>0</v>
      </c>
      <c r="I57" s="17">
        <v>0</v>
      </c>
      <c r="J57" s="18">
        <f>+H57/H102*100</f>
        <v>0</v>
      </c>
    </row>
    <row r="58" spans="1:10" ht="14.25">
      <c r="A58" s="12"/>
      <c r="B58" s="19" t="s">
        <v>25</v>
      </c>
      <c r="C58" s="15" t="s">
        <v>87</v>
      </c>
      <c r="D58" s="16">
        <v>100</v>
      </c>
      <c r="E58" s="16">
        <v>100</v>
      </c>
      <c r="F58" s="16">
        <f>+E58-G58+G57</f>
        <v>0</v>
      </c>
      <c r="G58" s="16">
        <v>100</v>
      </c>
      <c r="H58" s="16">
        <v>100</v>
      </c>
      <c r="I58" s="17">
        <f>SUM(H58/D58)*100</f>
        <v>100</v>
      </c>
      <c r="J58" s="18">
        <f>+H58/H103*100</f>
        <v>2.2575366166795383E-3</v>
      </c>
    </row>
    <row r="59" spans="1:10" ht="14.25">
      <c r="A59" s="20"/>
      <c r="B59" s="21"/>
      <c r="C59" s="22"/>
      <c r="D59" s="22"/>
      <c r="E59" s="22"/>
      <c r="F59" s="22"/>
      <c r="G59" s="22"/>
      <c r="H59" s="22"/>
      <c r="I59" s="22"/>
      <c r="J59" s="23"/>
    </row>
    <row r="60" spans="1:10" ht="14.25">
      <c r="A60" s="12">
        <v>16</v>
      </c>
      <c r="B60" s="5" t="s">
        <v>42</v>
      </c>
      <c r="C60" s="15" t="s">
        <v>72</v>
      </c>
      <c r="D60" s="16">
        <v>800</v>
      </c>
      <c r="E60" s="16">
        <v>800</v>
      </c>
      <c r="F60" s="16">
        <v>800</v>
      </c>
      <c r="G60" s="16">
        <v>800</v>
      </c>
      <c r="H60" s="16">
        <v>800</v>
      </c>
      <c r="I60" s="17">
        <v>100</v>
      </c>
      <c r="J60" s="18">
        <f>+H60/H102*100</f>
        <v>1.7919818221363962E-2</v>
      </c>
    </row>
    <row r="61" spans="1:10" ht="14.25">
      <c r="A61" s="12"/>
      <c r="B61" s="19" t="s">
        <v>15</v>
      </c>
      <c r="C61" s="15" t="s">
        <v>87</v>
      </c>
      <c r="D61" s="16">
        <v>754</v>
      </c>
      <c r="E61" s="16">
        <v>754</v>
      </c>
      <c r="F61" s="16">
        <f>+E61-G61+G60</f>
        <v>800</v>
      </c>
      <c r="G61" s="16">
        <v>754</v>
      </c>
      <c r="H61" s="16">
        <v>754</v>
      </c>
      <c r="I61" s="17">
        <f>SUM(H61/D61)*100</f>
        <v>100</v>
      </c>
      <c r="J61" s="18">
        <f>+H61/H103*100</f>
        <v>1.7021826089763718E-2</v>
      </c>
    </row>
    <row r="62" spans="1:10" ht="14.25">
      <c r="A62" s="20"/>
      <c r="B62" s="21"/>
      <c r="C62" s="22"/>
      <c r="D62" s="22"/>
      <c r="E62" s="22"/>
      <c r="F62" s="22"/>
      <c r="G62" s="22"/>
      <c r="H62" s="22"/>
      <c r="I62" s="22"/>
      <c r="J62" s="23"/>
    </row>
    <row r="63" spans="1:10" ht="14.25">
      <c r="A63" s="12">
        <v>17</v>
      </c>
      <c r="B63" s="5" t="s">
        <v>43</v>
      </c>
      <c r="C63" s="15" t="s">
        <v>72</v>
      </c>
      <c r="D63" s="16">
        <v>650000</v>
      </c>
      <c r="E63" s="16">
        <v>650000</v>
      </c>
      <c r="F63" s="16">
        <v>554593</v>
      </c>
      <c r="G63" s="16">
        <v>650000</v>
      </c>
      <c r="H63" s="16">
        <v>650000</v>
      </c>
      <c r="I63" s="17">
        <v>100</v>
      </c>
      <c r="J63" s="18">
        <f>+H63/H102*100</f>
        <v>14.55985230485822</v>
      </c>
    </row>
    <row r="64" spans="1:10" ht="14.25">
      <c r="A64" s="12"/>
      <c r="B64" s="19" t="s">
        <v>77</v>
      </c>
      <c r="C64" s="15" t="s">
        <v>87</v>
      </c>
      <c r="D64" s="16">
        <v>656885</v>
      </c>
      <c r="E64" s="16">
        <v>656885</v>
      </c>
      <c r="F64" s="16">
        <f>+E64-G64+G63</f>
        <v>650000</v>
      </c>
      <c r="G64" s="16">
        <v>656885</v>
      </c>
      <c r="H64" s="16">
        <v>656885</v>
      </c>
      <c r="I64" s="17">
        <f>SUM(H64/D64)*100</f>
        <v>100</v>
      </c>
      <c r="J64" s="18">
        <f>+H64/H103*100</f>
        <v>14.829419404475386</v>
      </c>
    </row>
    <row r="65" spans="1:10" ht="14.25">
      <c r="A65" s="20"/>
      <c r="B65" s="21"/>
      <c r="C65" s="22"/>
      <c r="D65" s="22"/>
      <c r="E65" s="22"/>
      <c r="F65" s="22"/>
      <c r="G65" s="22"/>
      <c r="H65" s="22"/>
      <c r="I65" s="22"/>
      <c r="J65" s="23"/>
    </row>
    <row r="66" spans="1:10" ht="14.25">
      <c r="A66" s="12">
        <v>18</v>
      </c>
      <c r="B66" s="6" t="s">
        <v>44</v>
      </c>
      <c r="C66" s="15" t="s">
        <v>72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7">
        <v>0</v>
      </c>
      <c r="J66" s="18">
        <f>+H66/H102*100</f>
        <v>0</v>
      </c>
    </row>
    <row r="67" spans="1:10" ht="14.25">
      <c r="A67" s="12"/>
      <c r="B67" s="19" t="s">
        <v>24</v>
      </c>
      <c r="C67" s="15" t="s">
        <v>87</v>
      </c>
      <c r="D67" s="16">
        <v>0</v>
      </c>
      <c r="E67" s="16">
        <v>0</v>
      </c>
      <c r="F67" s="16">
        <f>+E67-G67+G66</f>
        <v>0</v>
      </c>
      <c r="G67" s="16">
        <v>0</v>
      </c>
      <c r="H67" s="16">
        <v>0</v>
      </c>
      <c r="I67" s="17">
        <v>0</v>
      </c>
      <c r="J67" s="18">
        <f>+H67/$H$102*100</f>
        <v>0</v>
      </c>
    </row>
    <row r="68" spans="1:10" ht="14.25">
      <c r="A68" s="20"/>
      <c r="B68" s="21"/>
      <c r="C68" s="22"/>
      <c r="D68" s="22"/>
      <c r="E68" s="22"/>
      <c r="F68" s="22"/>
      <c r="G68" s="22"/>
      <c r="H68" s="22"/>
      <c r="I68" s="22"/>
      <c r="J68" s="23"/>
    </row>
    <row r="69" spans="1:10" ht="14.25">
      <c r="A69" s="12">
        <v>19</v>
      </c>
      <c r="B69" s="5" t="s">
        <v>45</v>
      </c>
      <c r="C69" s="15" t="s">
        <v>72</v>
      </c>
      <c r="D69" s="16">
        <v>206455</v>
      </c>
      <c r="E69" s="16">
        <v>402500</v>
      </c>
      <c r="F69" s="16">
        <v>569045</v>
      </c>
      <c r="G69" s="16">
        <v>206455</v>
      </c>
      <c r="H69" s="16">
        <v>206455</v>
      </c>
      <c r="I69" s="17">
        <v>100</v>
      </c>
      <c r="J69" s="18">
        <f>+H69/H102*100</f>
        <v>4.6245450886146209</v>
      </c>
    </row>
    <row r="70" spans="1:10" ht="14.25">
      <c r="A70" s="12"/>
      <c r="B70" s="19" t="s">
        <v>16</v>
      </c>
      <c r="C70" s="15" t="s">
        <v>87</v>
      </c>
      <c r="D70" s="16">
        <v>352500</v>
      </c>
      <c r="E70" s="16">
        <v>352500</v>
      </c>
      <c r="F70" s="16">
        <f>+E70-G70+G69</f>
        <v>430445</v>
      </c>
      <c r="G70" s="16">
        <v>128510</v>
      </c>
      <c r="H70" s="16">
        <v>225385</v>
      </c>
      <c r="I70" s="17">
        <f>SUM(H70/D70)*100</f>
        <v>63.939007092198587</v>
      </c>
      <c r="J70" s="18">
        <f>+H70/H103*100</f>
        <v>5.0881489035031775</v>
      </c>
    </row>
    <row r="71" spans="1:10" ht="14.25">
      <c r="A71" s="20"/>
      <c r="B71" s="21"/>
      <c r="C71" s="22"/>
      <c r="D71" s="22"/>
      <c r="E71" s="22"/>
      <c r="F71" s="22"/>
      <c r="G71" s="22"/>
      <c r="H71" s="22"/>
      <c r="I71" s="22"/>
      <c r="J71" s="23"/>
    </row>
    <row r="72" spans="1:10" ht="14.25">
      <c r="A72" s="12">
        <v>20</v>
      </c>
      <c r="B72" s="5" t="s">
        <v>46</v>
      </c>
      <c r="C72" s="15" t="s">
        <v>72</v>
      </c>
      <c r="D72" s="16">
        <v>400000</v>
      </c>
      <c r="E72" s="16">
        <v>400000</v>
      </c>
      <c r="F72" s="16">
        <v>359084</v>
      </c>
      <c r="G72" s="16">
        <v>395400</v>
      </c>
      <c r="H72" s="16">
        <v>400000</v>
      </c>
      <c r="I72" s="17">
        <v>100</v>
      </c>
      <c r="J72" s="18">
        <f>+H72/H102*100</f>
        <v>8.9599091106819806</v>
      </c>
    </row>
    <row r="73" spans="1:10" ht="14.25">
      <c r="A73" s="12"/>
      <c r="B73" s="19" t="s">
        <v>17</v>
      </c>
      <c r="C73" s="15" t="s">
        <v>87</v>
      </c>
      <c r="D73" s="16">
        <v>395000</v>
      </c>
      <c r="E73" s="16">
        <v>395000</v>
      </c>
      <c r="F73" s="16">
        <f>+E73-G73+G72</f>
        <v>395400</v>
      </c>
      <c r="G73" s="16">
        <v>395000</v>
      </c>
      <c r="H73" s="16">
        <v>395000</v>
      </c>
      <c r="I73" s="17">
        <f>SUM(H73/D73)*100</f>
        <v>100</v>
      </c>
      <c r="J73" s="18">
        <f>+H73/H103*100</f>
        <v>8.9172696358841765</v>
      </c>
    </row>
    <row r="74" spans="1:10" ht="14.25">
      <c r="A74" s="20"/>
      <c r="B74" s="21"/>
      <c r="C74" s="22"/>
      <c r="D74" s="22"/>
      <c r="E74" s="22"/>
      <c r="F74" s="22"/>
      <c r="G74" s="22"/>
      <c r="H74" s="22"/>
      <c r="I74" s="22"/>
      <c r="J74" s="23"/>
    </row>
    <row r="75" spans="1:10" ht="14.25">
      <c r="A75" s="12">
        <v>21</v>
      </c>
      <c r="B75" s="6" t="s">
        <v>47</v>
      </c>
      <c r="C75" s="15" t="s">
        <v>72</v>
      </c>
      <c r="D75" s="16">
        <v>100</v>
      </c>
      <c r="E75" s="16">
        <v>100</v>
      </c>
      <c r="F75" s="16">
        <v>0</v>
      </c>
      <c r="G75" s="16">
        <v>100</v>
      </c>
      <c r="H75" s="16">
        <v>100</v>
      </c>
      <c r="I75" s="17">
        <v>100</v>
      </c>
      <c r="J75" s="18">
        <f>+H75/H102*100</f>
        <v>2.2399772776704953E-3</v>
      </c>
    </row>
    <row r="76" spans="1:10" ht="14.25">
      <c r="A76" s="12"/>
      <c r="B76" s="19" t="s">
        <v>18</v>
      </c>
      <c r="C76" s="15" t="s">
        <v>87</v>
      </c>
      <c r="D76" s="16">
        <v>100</v>
      </c>
      <c r="E76" s="16">
        <v>100</v>
      </c>
      <c r="F76" s="16">
        <f>+E76-G76+G75</f>
        <v>100</v>
      </c>
      <c r="G76" s="16">
        <v>100</v>
      </c>
      <c r="H76" s="16">
        <v>100</v>
      </c>
      <c r="I76" s="17">
        <v>100</v>
      </c>
      <c r="J76" s="18">
        <f>+H76/H103*100</f>
        <v>2.2575366166795383E-3</v>
      </c>
    </row>
    <row r="77" spans="1:10" ht="14.25">
      <c r="A77" s="20"/>
      <c r="B77" s="21"/>
      <c r="C77" s="22"/>
      <c r="D77" s="22"/>
      <c r="E77" s="22"/>
      <c r="F77" s="22"/>
      <c r="G77" s="22"/>
      <c r="H77" s="22"/>
      <c r="I77" s="22"/>
      <c r="J77" s="23"/>
    </row>
    <row r="78" spans="1:10" ht="14.25">
      <c r="A78" s="12">
        <v>22</v>
      </c>
      <c r="B78" s="5" t="s">
        <v>48</v>
      </c>
      <c r="C78" s="15" t="s">
        <v>72</v>
      </c>
      <c r="D78" s="16">
        <v>380000</v>
      </c>
      <c r="E78" s="16">
        <v>380000</v>
      </c>
      <c r="F78" s="16">
        <v>210000</v>
      </c>
      <c r="G78" s="16">
        <v>380000</v>
      </c>
      <c r="H78" s="16">
        <v>380000</v>
      </c>
      <c r="I78" s="17">
        <v>100</v>
      </c>
      <c r="J78" s="18">
        <f>+H78/H102*100</f>
        <v>8.5119136551478825</v>
      </c>
    </row>
    <row r="79" spans="1:10" ht="14.25">
      <c r="A79" s="12"/>
      <c r="B79" s="19" t="s">
        <v>19</v>
      </c>
      <c r="C79" s="15" t="s">
        <v>87</v>
      </c>
      <c r="D79" s="16">
        <v>308390</v>
      </c>
      <c r="E79" s="16">
        <v>308390</v>
      </c>
      <c r="F79" s="16">
        <f>+E79-G79+G78</f>
        <v>380000</v>
      </c>
      <c r="G79" s="16">
        <v>308390</v>
      </c>
      <c r="H79" s="16">
        <v>308390</v>
      </c>
      <c r="I79" s="17">
        <f>SUM(H79/D79)*100</f>
        <v>100</v>
      </c>
      <c r="J79" s="18">
        <f>+H79/H103*100</f>
        <v>6.9620171721780286</v>
      </c>
    </row>
    <row r="80" spans="1:10" ht="14.25">
      <c r="A80" s="20"/>
      <c r="B80" s="21"/>
      <c r="C80" s="22"/>
      <c r="D80" s="22"/>
      <c r="E80" s="22"/>
      <c r="F80" s="22"/>
      <c r="G80" s="22"/>
      <c r="H80" s="22"/>
      <c r="I80" s="22"/>
      <c r="J80" s="23"/>
    </row>
    <row r="81" spans="1:10" ht="14.25">
      <c r="A81" s="12">
        <v>23</v>
      </c>
      <c r="B81" s="5" t="s">
        <v>49</v>
      </c>
      <c r="C81" s="15" t="s">
        <v>72</v>
      </c>
      <c r="D81" s="16">
        <v>220000</v>
      </c>
      <c r="E81" s="16">
        <v>220000</v>
      </c>
      <c r="F81" s="16">
        <v>180000</v>
      </c>
      <c r="G81" s="16">
        <v>220000</v>
      </c>
      <c r="H81" s="16">
        <v>220000</v>
      </c>
      <c r="I81" s="17">
        <v>100</v>
      </c>
      <c r="J81" s="18">
        <f>+H81/H102*100</f>
        <v>4.9279500108750893</v>
      </c>
    </row>
    <row r="82" spans="1:10" ht="14.25">
      <c r="A82" s="12"/>
      <c r="B82" s="19" t="s">
        <v>78</v>
      </c>
      <c r="C82" s="15" t="s">
        <v>87</v>
      </c>
      <c r="D82" s="16">
        <v>195649</v>
      </c>
      <c r="E82" s="16">
        <v>195649</v>
      </c>
      <c r="F82" s="16">
        <f>+E82-G82+G81</f>
        <v>220000</v>
      </c>
      <c r="G82" s="16">
        <v>195649</v>
      </c>
      <c r="H82" s="16">
        <v>195649</v>
      </c>
      <c r="I82" s="17">
        <f>SUM(H82/D82)*100</f>
        <v>100</v>
      </c>
      <c r="J82" s="18">
        <f>+H82/H103*100</f>
        <v>4.4168478151673494</v>
      </c>
    </row>
    <row r="83" spans="1:10" ht="14.25">
      <c r="A83" s="20"/>
      <c r="B83" s="21"/>
      <c r="C83" s="22"/>
      <c r="D83" s="22"/>
      <c r="E83" s="22"/>
      <c r="F83" s="22"/>
      <c r="G83" s="22"/>
      <c r="H83" s="22"/>
      <c r="I83" s="22"/>
      <c r="J83" s="23"/>
    </row>
    <row r="84" spans="1:10" ht="14.25">
      <c r="A84" s="12">
        <v>24</v>
      </c>
      <c r="B84" s="5" t="s">
        <v>50</v>
      </c>
      <c r="C84" s="15" t="s">
        <v>72</v>
      </c>
      <c r="D84" s="16">
        <v>1950</v>
      </c>
      <c r="E84" s="16">
        <v>1924</v>
      </c>
      <c r="F84" s="16">
        <v>1109</v>
      </c>
      <c r="G84" s="16">
        <v>1924</v>
      </c>
      <c r="H84" s="16">
        <v>1924</v>
      </c>
      <c r="I84" s="17">
        <v>98.666666666666671</v>
      </c>
      <c r="J84" s="18">
        <f>+H84/H102*100</f>
        <v>4.3097162822380332E-2</v>
      </c>
    </row>
    <row r="85" spans="1:10" ht="14.25">
      <c r="A85" s="12"/>
      <c r="B85" s="19" t="s">
        <v>20</v>
      </c>
      <c r="C85" s="15" t="s">
        <v>87</v>
      </c>
      <c r="D85" s="16">
        <v>2190</v>
      </c>
      <c r="E85" s="16">
        <v>2190</v>
      </c>
      <c r="F85" s="16">
        <f>+E85-G85+G84</f>
        <v>1924</v>
      </c>
      <c r="G85" s="16">
        <v>2190</v>
      </c>
      <c r="H85" s="16">
        <v>2190</v>
      </c>
      <c r="I85" s="17">
        <f>SUM(H85/D85)*100</f>
        <v>100</v>
      </c>
      <c r="J85" s="18">
        <f>+H85/H103*100</f>
        <v>4.9440051905281897E-2</v>
      </c>
    </row>
    <row r="86" spans="1:10" ht="14.25">
      <c r="A86" s="20"/>
      <c r="B86" s="21"/>
      <c r="C86" s="22"/>
      <c r="D86" s="22"/>
      <c r="E86" s="22"/>
      <c r="F86" s="22"/>
      <c r="G86" s="22"/>
      <c r="H86" s="22"/>
      <c r="I86" s="22"/>
      <c r="J86" s="23"/>
    </row>
    <row r="87" spans="1:10" ht="14.25">
      <c r="A87" s="12">
        <v>25</v>
      </c>
      <c r="B87" s="5" t="s">
        <v>51</v>
      </c>
      <c r="C87" s="15" t="s">
        <v>72</v>
      </c>
      <c r="D87" s="16">
        <v>240000</v>
      </c>
      <c r="E87" s="16">
        <v>240000</v>
      </c>
      <c r="F87" s="16">
        <v>200000</v>
      </c>
      <c r="G87" s="16">
        <v>240000</v>
      </c>
      <c r="H87" s="16">
        <v>240000</v>
      </c>
      <c r="I87" s="17">
        <v>100</v>
      </c>
      <c r="J87" s="18">
        <f>+H87/H102*100</f>
        <v>5.3759454664091892</v>
      </c>
    </row>
    <row r="88" spans="1:10" ht="14.25">
      <c r="A88" s="12"/>
      <c r="B88" s="19" t="s">
        <v>21</v>
      </c>
      <c r="C88" s="15" t="s">
        <v>87</v>
      </c>
      <c r="D88" s="16">
        <v>245000</v>
      </c>
      <c r="E88" s="16">
        <v>245000</v>
      </c>
      <c r="F88" s="16">
        <f>+E88-G88+G87</f>
        <v>240000</v>
      </c>
      <c r="G88" s="16">
        <v>245000</v>
      </c>
      <c r="H88" s="16">
        <v>245000</v>
      </c>
      <c r="I88" s="17">
        <f>SUM(H88/D88)*100</f>
        <v>100</v>
      </c>
      <c r="J88" s="18">
        <f>+H88/H103*100</f>
        <v>5.5309647108648692</v>
      </c>
    </row>
    <row r="89" spans="1:10" ht="14.25">
      <c r="A89" s="20"/>
      <c r="B89" s="21"/>
      <c r="C89" s="22"/>
      <c r="D89" s="22"/>
      <c r="E89" s="22"/>
      <c r="F89" s="22"/>
      <c r="G89" s="22"/>
      <c r="H89" s="22"/>
      <c r="I89" s="22"/>
      <c r="J89" s="23"/>
    </row>
    <row r="90" spans="1:10" ht="14.25">
      <c r="A90" s="12">
        <v>26</v>
      </c>
      <c r="B90" s="5" t="s">
        <v>52</v>
      </c>
      <c r="C90" s="15" t="s">
        <v>72</v>
      </c>
      <c r="D90" s="16">
        <v>34425</v>
      </c>
      <c r="E90" s="16">
        <v>34425</v>
      </c>
      <c r="F90" s="16">
        <v>50000</v>
      </c>
      <c r="G90" s="16">
        <v>34425</v>
      </c>
      <c r="H90" s="16">
        <v>34425</v>
      </c>
      <c r="I90" s="17">
        <v>100</v>
      </c>
      <c r="J90" s="18">
        <f>+H90/H102*100</f>
        <v>0.77111217783806796</v>
      </c>
    </row>
    <row r="91" spans="1:10" ht="14.25">
      <c r="A91" s="12"/>
      <c r="B91" s="19" t="s">
        <v>22</v>
      </c>
      <c r="C91" s="15" t="s">
        <v>87</v>
      </c>
      <c r="D91" s="16">
        <v>35000</v>
      </c>
      <c r="E91" s="16">
        <v>35000</v>
      </c>
      <c r="F91" s="16">
        <f>+E91-G91+G90</f>
        <v>34425</v>
      </c>
      <c r="G91" s="16">
        <v>35000</v>
      </c>
      <c r="H91" s="16">
        <v>35000</v>
      </c>
      <c r="I91" s="17">
        <f>SUM(H91/D91)*100</f>
        <v>100</v>
      </c>
      <c r="J91" s="18">
        <f>+H91/H103*100</f>
        <v>0.79013781583783838</v>
      </c>
    </row>
    <row r="92" spans="1:10" ht="14.25">
      <c r="A92" s="20"/>
      <c r="B92" s="21"/>
      <c r="C92" s="22"/>
      <c r="D92" s="22"/>
      <c r="E92" s="22"/>
      <c r="F92" s="22"/>
      <c r="G92" s="22"/>
      <c r="H92" s="22"/>
      <c r="I92" s="22"/>
      <c r="J92" s="23"/>
    </row>
    <row r="93" spans="1:10" ht="14.25">
      <c r="A93" s="12">
        <v>27</v>
      </c>
      <c r="B93" s="5" t="s">
        <v>53</v>
      </c>
      <c r="C93" s="15" t="s">
        <v>72</v>
      </c>
      <c r="D93" s="16">
        <v>150000</v>
      </c>
      <c r="E93" s="16">
        <v>150000</v>
      </c>
      <c r="F93" s="16">
        <v>160162</v>
      </c>
      <c r="G93" s="16">
        <v>150000</v>
      </c>
      <c r="H93" s="16">
        <v>150000</v>
      </c>
      <c r="I93" s="17">
        <v>100</v>
      </c>
      <c r="J93" s="18">
        <f>+H93/H102*100</f>
        <v>3.3599659165057432</v>
      </c>
    </row>
    <row r="94" spans="1:10" ht="14.25">
      <c r="A94" s="12"/>
      <c r="B94" s="19" t="s">
        <v>23</v>
      </c>
      <c r="C94" s="15" t="s">
        <v>87</v>
      </c>
      <c r="D94" s="16">
        <v>160000</v>
      </c>
      <c r="E94" s="16">
        <v>160000</v>
      </c>
      <c r="F94" s="16">
        <f>+E94-G94+G93</f>
        <v>150000</v>
      </c>
      <c r="G94" s="16">
        <v>160000</v>
      </c>
      <c r="H94" s="16">
        <v>160000</v>
      </c>
      <c r="I94" s="17">
        <f>SUM(H94/D94)*100</f>
        <v>100</v>
      </c>
      <c r="J94" s="18">
        <f>+H94/H103*100</f>
        <v>3.6120585866872612</v>
      </c>
    </row>
    <row r="95" spans="1:10" ht="14.25">
      <c r="A95" s="20"/>
      <c r="B95" s="21"/>
      <c r="C95" s="22"/>
      <c r="D95" s="22"/>
      <c r="E95" s="22"/>
      <c r="F95" s="22"/>
      <c r="G95" s="22"/>
      <c r="H95" s="22"/>
      <c r="I95" s="22"/>
      <c r="J95" s="23"/>
    </row>
    <row r="96" spans="1:10" ht="14.25">
      <c r="A96" s="12">
        <v>28</v>
      </c>
      <c r="B96" s="19" t="s">
        <v>75</v>
      </c>
      <c r="C96" s="15" t="s">
        <v>72</v>
      </c>
      <c r="D96" s="16">
        <v>364</v>
      </c>
      <c r="E96" s="16">
        <v>364</v>
      </c>
      <c r="F96" s="16">
        <v>0</v>
      </c>
      <c r="G96" s="16">
        <v>364</v>
      </c>
      <c r="H96" s="16">
        <v>364</v>
      </c>
      <c r="I96" s="17">
        <v>100</v>
      </c>
      <c r="J96" s="18">
        <f>+H96/H102*100</f>
        <v>8.1535172907206029E-3</v>
      </c>
    </row>
    <row r="97" spans="1:11" ht="14.25">
      <c r="A97" s="12"/>
      <c r="B97" s="19" t="s">
        <v>73</v>
      </c>
      <c r="C97" s="15" t="s">
        <v>87</v>
      </c>
      <c r="D97" s="17">
        <v>458</v>
      </c>
      <c r="E97" s="17">
        <v>458</v>
      </c>
      <c r="F97" s="16">
        <f>+E97-G97+G96</f>
        <v>364</v>
      </c>
      <c r="G97" s="17">
        <v>458</v>
      </c>
      <c r="H97" s="17">
        <v>458</v>
      </c>
      <c r="I97" s="17">
        <f>SUM(H97/D97)*100</f>
        <v>100</v>
      </c>
      <c r="J97" s="18">
        <f>+H97/H103*100</f>
        <v>1.0339517704392285E-2</v>
      </c>
    </row>
    <row r="98" spans="1:11" ht="14.25">
      <c r="A98" s="20"/>
      <c r="B98" s="21"/>
      <c r="C98" s="22"/>
      <c r="D98" s="22"/>
      <c r="E98" s="22"/>
      <c r="F98" s="22"/>
      <c r="G98" s="22"/>
      <c r="H98" s="22"/>
      <c r="I98" s="22"/>
      <c r="J98" s="23"/>
    </row>
    <row r="99" spans="1:11" ht="14.25">
      <c r="A99" s="12">
        <v>29</v>
      </c>
      <c r="B99" s="19" t="s">
        <v>76</v>
      </c>
      <c r="C99" s="15" t="s">
        <v>72</v>
      </c>
      <c r="D99" s="16">
        <v>100</v>
      </c>
      <c r="E99" s="16">
        <v>100</v>
      </c>
      <c r="F99" s="16">
        <v>0</v>
      </c>
      <c r="G99" s="16">
        <v>100</v>
      </c>
      <c r="H99" s="16">
        <v>100</v>
      </c>
      <c r="I99" s="17">
        <v>100</v>
      </c>
      <c r="J99" s="18">
        <f>+H99/H102*100</f>
        <v>2.2399772776704953E-3</v>
      </c>
    </row>
    <row r="100" spans="1:11" ht="14.25">
      <c r="A100" s="12"/>
      <c r="B100" s="19" t="s">
        <v>74</v>
      </c>
      <c r="C100" s="15" t="s">
        <v>87</v>
      </c>
      <c r="D100" s="17">
        <v>0</v>
      </c>
      <c r="E100" s="18">
        <v>0</v>
      </c>
      <c r="F100" s="16">
        <f>+E100-G100+G99</f>
        <v>100</v>
      </c>
      <c r="G100" s="18">
        <v>0</v>
      </c>
      <c r="H100" s="18">
        <v>0</v>
      </c>
      <c r="I100" s="17">
        <v>0</v>
      </c>
      <c r="J100" s="18">
        <f>+H100/H103*100</f>
        <v>0</v>
      </c>
    </row>
    <row r="101" spans="1:11" ht="14.25">
      <c r="A101" s="20"/>
      <c r="B101" s="21"/>
      <c r="C101" s="22"/>
      <c r="D101" s="22"/>
      <c r="E101" s="22"/>
      <c r="F101" s="22"/>
      <c r="G101" s="22"/>
      <c r="H101" s="22"/>
      <c r="I101" s="22"/>
      <c r="J101" s="23"/>
    </row>
    <row r="102" spans="1:11" ht="14.25">
      <c r="A102" s="19"/>
      <c r="B102" s="7" t="s">
        <v>84</v>
      </c>
      <c r="C102" s="15" t="s">
        <v>72</v>
      </c>
      <c r="D102" s="18">
        <f>+D15+D21+D24+D27+D30+D33+D36+D39+D42+D45+D48+D51+D54+D60+D63+D66+D69+D72+D75+D78+D84+D87+D90+D93+D18+D81+D57</f>
        <v>4463987</v>
      </c>
      <c r="E102" s="18">
        <f>+E15+E21+E24+E27+E30+E33+E36+E39+E42+E45+E48+E51+E54+E60+E63+E66+E69+E72+E75+E78+E84+E87+E90+E93+E18+E81+E57</f>
        <v>4689912</v>
      </c>
      <c r="F102" s="18">
        <f>+F15+F21+F24+F27+F30+F33+F36+F39+F42+F45+F48+F51+F54+F60+F63+F66+F69+F72+F75+F78+F84+F87+F90+F93+F18+F81+F57</f>
        <v>4691396</v>
      </c>
      <c r="G102" s="18">
        <f>+G15+G21+G24+G27+G30+G33+G36+G39+G42+G45+G48+G51+G54+G60+G63+G66+G69+G72+G75+G78+G84+G87+G90+G93+G18+G81+G57</f>
        <v>4236467</v>
      </c>
      <c r="H102" s="18">
        <f>+H15+H21+H24+H27+H30+H33+H36+H39+H42+H45+H48+H51+H54+H60+H63+H66+H69+H72+H75+H78+H84+H87+H90+H93+H18+H81+H57+H96+H99</f>
        <v>4464331</v>
      </c>
      <c r="I102" s="18">
        <f>SUM(H102/D102)*100</f>
        <v>100.00770611563161</v>
      </c>
      <c r="J102" s="18">
        <f>H102/H102*100</f>
        <v>100</v>
      </c>
      <c r="K102" s="4"/>
    </row>
    <row r="103" spans="1:11" ht="14.25">
      <c r="A103" s="19"/>
      <c r="B103" s="24" t="s">
        <v>85</v>
      </c>
      <c r="C103" s="15" t="s">
        <v>87</v>
      </c>
      <c r="D103" s="18">
        <f>+D16+D22+D25+D28+D31+D34+D37+D40+D43+D46+D49+D52+D55+D61+D64+D67+D70+D73+D76+D79+D85+D88+D91+D94+D19+D82+D58+D97+D100</f>
        <v>4556857</v>
      </c>
      <c r="E103" s="18">
        <f>+E16+E22+E25+E28+E31+E34+E37+E40+E43+E46+E49+E52+E55+E61+E64+E67+E70+E73+E76+E79+E85+E88+E91+E94+E19+E82+E58+E97+E100</f>
        <v>4556857</v>
      </c>
      <c r="F103" s="18">
        <f>+F16+F22+F25+F28+F31+F34+F37+F40+F43+F46+F49+F52+F55+F61+F64+F67+F70+F73+F76+F79+F85+F88+F91+F94+F19+F82+F58+F97+F100</f>
        <v>4554056</v>
      </c>
      <c r="G103" s="18">
        <f>+G16+G22+G25+G28+G31+G34+G37+G40+G43+G46+G49+G52+G55+G61+G64+G67+G70+G73+G76+G79+G85+G88+G91+G94+G19+G82+G58+G97+G100</f>
        <v>4239732</v>
      </c>
      <c r="H103" s="18">
        <f>+H16+H22+H25+H28+H31+H34+H37+H40+H43+H46+H49+H52+H55+H61+H64+H67+H70+H73+H76+H79+H85+H88+H91+H94+H19+H82+H58+H97+H100</f>
        <v>4429607</v>
      </c>
      <c r="I103" s="18">
        <f>SUM(H103/D103)*100</f>
        <v>97.207505085193588</v>
      </c>
      <c r="J103" s="18">
        <f>H103/H103*100</f>
        <v>100</v>
      </c>
      <c r="K103" s="4"/>
    </row>
    <row r="104" spans="1:11">
      <c r="A104" s="1"/>
      <c r="C104" s="8"/>
      <c r="D104" s="9"/>
      <c r="E104" s="8"/>
      <c r="F104" s="9"/>
      <c r="G104" s="8"/>
      <c r="H104" s="9"/>
      <c r="I104" s="8"/>
      <c r="J104" s="8"/>
    </row>
    <row r="105" spans="1:11">
      <c r="D105" s="11"/>
      <c r="F105" s="11"/>
      <c r="H105" s="11"/>
    </row>
    <row r="106" spans="1:11">
      <c r="D106" s="11"/>
      <c r="F106" s="11"/>
      <c r="G106" s="11"/>
      <c r="H106" s="11"/>
    </row>
    <row r="107" spans="1:11">
      <c r="G107" s="11"/>
      <c r="H107" s="11"/>
    </row>
  </sheetData>
  <sheetProtection selectLockedCells="1" selectUnlockedCells="1"/>
  <mergeCells count="11">
    <mergeCell ref="A11:J11"/>
    <mergeCell ref="A6:J6"/>
    <mergeCell ref="A7:J7"/>
    <mergeCell ref="A8:J8"/>
    <mergeCell ref="A9:J9"/>
    <mergeCell ref="A10:J10"/>
    <mergeCell ref="A5:J5"/>
    <mergeCell ref="A1:J1"/>
    <mergeCell ref="A2:J2"/>
    <mergeCell ref="A3:J3"/>
    <mergeCell ref="A4:J4"/>
  </mergeCells>
  <printOptions horizontalCentered="1" verticalCentered="1"/>
  <pageMargins left="0.74791666666666667" right="0.74791666666666667" top="0.78749999999999998" bottom="0.78749999999999998" header="0.51180555555555551" footer="0.51180555555555551"/>
  <pageSetup paperSize="8" scale="41" firstPageNumber="0" orientation="landscape" verticalDpi="300" r:id="rId1"/>
  <headerFooter alignWithMargins="0">
    <oddFooter>&amp;L&amp;8&amp;Y&amp;F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Elina Mohanty</dc:creator>
  <cp:lastModifiedBy>Deepika Chavan</cp:lastModifiedBy>
  <cp:lastPrinted>2020-11-04T07:14:46Z</cp:lastPrinted>
  <dcterms:created xsi:type="dcterms:W3CDTF">2020-08-17T03:35:41Z</dcterms:created>
  <dcterms:modified xsi:type="dcterms:W3CDTF">2022-09-13T07:08:35Z</dcterms:modified>
</cp:coreProperties>
</file>