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bookViews>
    <workbookView xWindow="0" yWindow="0" windowWidth="17295" windowHeight="4185"/>
  </bookViews>
  <sheets>
    <sheet name="1D" sheetId="1" r:id="rId1"/>
  </sheets>
  <externalReferences>
    <externalReference r:id="rId2"/>
  </externalReferences>
  <definedNames>
    <definedName name="_xlnm.Print_Area" localSheetId="0">'1D'!$A$1:$J$56</definedName>
  </definedNames>
  <calcPr calcId="162913"/>
</workbook>
</file>

<file path=xl/calcChain.xml><?xml version="1.0" encoding="utf-8"?>
<calcChain xmlns="http://schemas.openxmlformats.org/spreadsheetml/2006/main">
  <c r="E56" i="1" l="1"/>
  <c r="D56" i="1"/>
  <c r="H55" i="1"/>
  <c r="J43" i="1" s="1"/>
  <c r="G55" i="1"/>
  <c r="E55" i="1"/>
  <c r="D55" i="1"/>
  <c r="I53" i="1"/>
  <c r="F53" i="1"/>
  <c r="J52" i="1"/>
  <c r="F52" i="1"/>
  <c r="I50" i="1"/>
  <c r="F50" i="1"/>
  <c r="J49" i="1"/>
  <c r="F49" i="1"/>
  <c r="F47" i="1"/>
  <c r="J46" i="1"/>
  <c r="F46" i="1"/>
  <c r="I44" i="1"/>
  <c r="F44" i="1"/>
  <c r="F43" i="1"/>
  <c r="I41" i="1"/>
  <c r="F41" i="1"/>
  <c r="J40" i="1"/>
  <c r="F40" i="1"/>
  <c r="H38" i="1"/>
  <c r="H56" i="1" s="1"/>
  <c r="G38" i="1"/>
  <c r="G56" i="1" s="1"/>
  <c r="F38" i="1"/>
  <c r="F37" i="1"/>
  <c r="I35" i="1"/>
  <c r="F35" i="1"/>
  <c r="J34" i="1"/>
  <c r="I34" i="1"/>
  <c r="F34" i="1"/>
  <c r="I32" i="1"/>
  <c r="F32" i="1"/>
  <c r="J31" i="1"/>
  <c r="I31" i="1"/>
  <c r="F31" i="1"/>
  <c r="H29" i="1"/>
  <c r="J29" i="1" s="1"/>
  <c r="G29" i="1"/>
  <c r="E29" i="1"/>
  <c r="F29" i="1" s="1"/>
  <c r="D29" i="1"/>
  <c r="J28" i="1"/>
  <c r="I28" i="1"/>
  <c r="F28" i="1"/>
  <c r="I26" i="1"/>
  <c r="F26" i="1"/>
  <c r="J25" i="1"/>
  <c r="I25" i="1"/>
  <c r="F25" i="1"/>
  <c r="I23" i="1"/>
  <c r="F23" i="1"/>
  <c r="J22" i="1"/>
  <c r="I22" i="1"/>
  <c r="F22" i="1"/>
  <c r="I19" i="1"/>
  <c r="H17" i="1"/>
  <c r="J17" i="1" s="1"/>
  <c r="G17" i="1"/>
  <c r="E17" i="1"/>
  <c r="F17" i="1" s="1"/>
  <c r="F56" i="1" s="1"/>
  <c r="D17" i="1"/>
  <c r="J16" i="1"/>
  <c r="I16" i="1"/>
  <c r="F16" i="1"/>
  <c r="I14" i="1"/>
  <c r="G14" i="1"/>
  <c r="F14" i="1"/>
  <c r="B14" i="1"/>
  <c r="J13" i="1"/>
  <c r="I13" i="1"/>
  <c r="F13" i="1"/>
  <c r="F55" i="1" s="1"/>
  <c r="B13" i="1"/>
  <c r="J50" i="1" l="1"/>
  <c r="J26" i="1"/>
  <c r="J20" i="1"/>
  <c r="J14" i="1"/>
  <c r="J41" i="1"/>
  <c r="J35" i="1"/>
  <c r="J47" i="1"/>
  <c r="I56" i="1"/>
  <c r="J23" i="1"/>
  <c r="J53" i="1"/>
  <c r="J32" i="1"/>
  <c r="J44" i="1"/>
  <c r="I38" i="1"/>
  <c r="J38" i="1"/>
  <c r="I17" i="1"/>
  <c r="I29" i="1"/>
  <c r="J19" i="1"/>
  <c r="J55" i="1" s="1"/>
  <c r="I55" i="1"/>
  <c r="J37" i="1"/>
  <c r="J56" i="1" l="1"/>
</calcChain>
</file>

<file path=xl/sharedStrings.xml><?xml version="1.0" encoding="utf-8"?>
<sst xmlns="http://schemas.openxmlformats.org/spreadsheetml/2006/main" count="86" uniqueCount="58">
  <si>
    <t>Tamil Nadu</t>
  </si>
  <si>
    <t>STATEMENT 1 D</t>
  </si>
  <si>
    <t xml:space="preserve">तमिलनाडु </t>
  </si>
  <si>
    <t xml:space="preserve">क्रम सं. </t>
  </si>
  <si>
    <t xml:space="preserve">राज्य का नाम   </t>
  </si>
  <si>
    <t xml:space="preserve">Name of the State         </t>
  </si>
  <si>
    <t xml:space="preserve">       Year  </t>
  </si>
  <si>
    <t xml:space="preserve">वर्ष  </t>
  </si>
  <si>
    <t xml:space="preserve">Limits Sanctioned </t>
  </si>
  <si>
    <t xml:space="preserve">मंजूर सीमा </t>
  </si>
  <si>
    <t xml:space="preserve"> Drawals</t>
  </si>
  <si>
    <t xml:space="preserve">आहरण </t>
  </si>
  <si>
    <t xml:space="preserve">Repayments </t>
  </si>
  <si>
    <t xml:space="preserve">चुकौती </t>
  </si>
  <si>
    <t xml:space="preserve">Outstanding  </t>
  </si>
  <si>
    <t xml:space="preserve">बकाया  </t>
  </si>
  <si>
    <t xml:space="preserve">Maximum outstanding  </t>
  </si>
  <si>
    <t xml:space="preserve">अधिकतम बकाया </t>
  </si>
  <si>
    <t xml:space="preserve"> Level of utilisation (% of col.8 to 4) </t>
  </si>
  <si>
    <t xml:space="preserve">  % of Col.8 to All India Max. o/s      </t>
  </si>
  <si>
    <t>2020-21</t>
  </si>
  <si>
    <t>Himachal Pradesh</t>
  </si>
  <si>
    <t xml:space="preserve">हिमाचल प्रदेश </t>
  </si>
  <si>
    <t>झारखंड</t>
  </si>
  <si>
    <t>Jharkhand</t>
  </si>
  <si>
    <t>Madhya Pradesh</t>
  </si>
  <si>
    <t xml:space="preserve">मध्यप्रदेश </t>
  </si>
  <si>
    <t xml:space="preserve">पंजाब </t>
  </si>
  <si>
    <t>Punjab</t>
  </si>
  <si>
    <t>Rajasthan</t>
  </si>
  <si>
    <t xml:space="preserve">राजस्थान </t>
  </si>
  <si>
    <t xml:space="preserve">पुडुचेरी </t>
  </si>
  <si>
    <t>Puducherry</t>
  </si>
  <si>
    <t>विवरण 1डी</t>
  </si>
  <si>
    <t>मौसमी कृषि परिचलनों से इतर (ओएस एओ)</t>
  </si>
  <si>
    <t>OTHER THAN SEASONAL AGRICULTURAL OPERATIONS (OSAO)</t>
  </si>
  <si>
    <r>
      <t>(</t>
    </r>
    <r>
      <rPr>
        <sz val="11"/>
        <rFont val="Rupee Foradian"/>
        <family val="2"/>
      </rPr>
      <t>`</t>
    </r>
    <r>
      <rPr>
        <sz val="11"/>
        <rFont val="Georgia"/>
        <family val="1"/>
      </rPr>
      <t xml:space="preserve"> लाख)</t>
    </r>
  </si>
  <si>
    <r>
      <t>(</t>
    </r>
    <r>
      <rPr>
        <sz val="11"/>
        <color theme="1"/>
        <rFont val="Rupee Foradian"/>
        <family val="2"/>
      </rPr>
      <t>`</t>
    </r>
    <r>
      <rPr>
        <sz val="11"/>
        <color theme="1"/>
        <rFont val="Georgia"/>
        <family val="1"/>
      </rPr>
      <t xml:space="preserve"> lakh)</t>
    </r>
  </si>
  <si>
    <t>उपयोगिता का स्तर (कॉलम 8 से 4 का % )</t>
  </si>
  <si>
    <t xml:space="preserve">अखिल भारतीय अधिकतम बकाया से कॉलम 8 का %  </t>
  </si>
  <si>
    <t>कुल</t>
  </si>
  <si>
    <t>Total</t>
  </si>
  <si>
    <t>क्षेग्रा बैंक - 2020-21 और 2021-22 (अप्रैल-मार्च )</t>
  </si>
  <si>
    <t>REGIONAL RURAL BANKS 2020-21 AND 2021-22 (APRIL - MARCH)</t>
  </si>
  <si>
    <t>2021-22</t>
  </si>
  <si>
    <t xml:space="preserve">असम </t>
  </si>
  <si>
    <t>Assam</t>
  </si>
  <si>
    <t>कर्नाटक</t>
  </si>
  <si>
    <t>Karnataka</t>
  </si>
  <si>
    <t xml:space="preserve">महाराष्ट्र </t>
  </si>
  <si>
    <t>Maharashtra</t>
  </si>
  <si>
    <t>मणिपुर</t>
  </si>
  <si>
    <t>Manipur</t>
  </si>
  <si>
    <t xml:space="preserve">मेघालय </t>
  </si>
  <si>
    <t>Meghalaya</t>
  </si>
  <si>
    <t>ओडिशा</t>
  </si>
  <si>
    <t>Odisha</t>
  </si>
  <si>
    <t>Sr.No.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</si>
</sst>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name val="Arial"/>
      <family val="2"/>
    </font>
    <font>
      <sz val="10"/>
      <name val="Georgia"/>
      <family val="1"/>
    </font>
    <font>
      <sz val="11"/>
      <name val="Georgia"/>
      <family val="1"/>
    </font>
    <font>
      <sz val="11"/>
      <name val="Rupee Foradian"/>
      <family val="2"/>
    </font>
    <font>
      <sz val="11"/>
      <color theme="1"/>
      <name val="Georgia"/>
      <family val="1"/>
    </font>
    <font>
      <sz val="11"/>
      <color theme="1"/>
      <name val="Rupee Foradian"/>
      <family val="2"/>
    </font>
    <font>
      <b/>
      <sz val="11"/>
      <name val="Georgia"/>
      <family val="1"/>
    </font>
    <font>
      <b/>
      <sz val="11"/>
      <color indexed="8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1" fillId="0" borderId="0" xfId="0" applyFont="1" applyBorder="1" applyAlignment="1">
      <alignment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/>
    <xf numFmtId="0" fontId="6" fillId="0" borderId="0" xfId="0" applyNumberFormat="1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0" fontId="6" fillId="2" borderId="1" xfId="0" applyNumberFormat="1" applyFont="1" applyFill="1" applyBorder="1" applyAlignment="1">
      <alignment horizontal="center" vertical="top"/>
    </xf>
    <xf numFmtId="0" fontId="6" fillId="2" borderId="1" xfId="0" applyNumberFormat="1" applyFont="1" applyFill="1" applyBorder="1" applyAlignment="1">
      <alignment horizontal="left" vertical="top"/>
    </xf>
    <xf numFmtId="0" fontId="2" fillId="2" borderId="0" xfId="0" applyFont="1" applyFill="1" applyAlignment="1">
      <alignment vertical="top"/>
    </xf>
    <xf numFmtId="0" fontId="2" fillId="2" borderId="0" xfId="0" applyFont="1" applyFill="1"/>
    <xf numFmtId="0" fontId="2" fillId="2" borderId="1" xfId="0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vertical="top"/>
    </xf>
    <xf numFmtId="0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right" vertical="top"/>
    </xf>
    <xf numFmtId="1" fontId="2" fillId="2" borderId="1" xfId="0" applyNumberFormat="1" applyFont="1" applyFill="1" applyBorder="1" applyAlignment="1">
      <alignment horizontal="right" vertical="top"/>
    </xf>
    <xf numFmtId="1" fontId="6" fillId="2" borderId="1" xfId="0" applyNumberFormat="1" applyFont="1" applyFill="1" applyBorder="1" applyAlignment="1">
      <alignment horizontal="right" vertical="top"/>
    </xf>
    <xf numFmtId="0" fontId="6" fillId="2" borderId="1" xfId="0" applyNumberFormat="1" applyFont="1" applyFill="1" applyBorder="1" applyAlignment="1">
      <alignment horizontal="right" vertical="top"/>
    </xf>
    <xf numFmtId="1" fontId="6" fillId="0" borderId="1" xfId="0" applyNumberFormat="1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7" fillId="2" borderId="1" xfId="0" applyNumberFormat="1" applyFont="1" applyFill="1" applyBorder="1" applyAlignment="1">
      <alignment vertical="top"/>
    </xf>
    <xf numFmtId="0" fontId="6" fillId="2" borderId="1" xfId="0" applyNumberFormat="1" applyFont="1" applyFill="1" applyBorder="1" applyAlignment="1">
      <alignment vertical="top"/>
    </xf>
    <xf numFmtId="0" fontId="2" fillId="2" borderId="2" xfId="0" applyNumberFormat="1" applyFont="1" applyFill="1" applyBorder="1" applyAlignment="1">
      <alignment horizontal="center" vertical="top"/>
    </xf>
    <xf numFmtId="0" fontId="2" fillId="2" borderId="4" xfId="0" applyNumberFormat="1" applyFont="1" applyFill="1" applyBorder="1" applyAlignment="1">
      <alignment horizontal="center" vertical="top"/>
    </xf>
    <xf numFmtId="0" fontId="2" fillId="2" borderId="3" xfId="0" applyNumberFormat="1" applyFont="1" applyFill="1" applyBorder="1" applyAlignment="1">
      <alignment horizontal="center" vertical="top"/>
    </xf>
    <xf numFmtId="0" fontId="6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Rar$DI22.448\DOR%20A%20R%20Statement%201%20A%20PC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_02"/>
    </sheetNames>
    <sheetDataSet>
      <sheetData sheetId="0" refreshError="1">
        <row r="14">
          <cell r="B14" t="str">
            <v xml:space="preserve">आंध्र प्रदेश </v>
          </cell>
        </row>
        <row r="15">
          <cell r="B15" t="str">
            <v>Andhra Pradesh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tabSelected="1" view="pageBreakPreview" zoomScale="115" zoomScaleSheetLayoutView="115" workbookViewId="0">
      <selection sqref="A1:J1"/>
    </sheetView>
  </sheetViews>
  <sheetFormatPr defaultRowHeight="19.5" customHeight="1"/>
  <cols>
    <col min="1" max="1" width="10.42578125" style="1" customWidth="1"/>
    <col min="2" max="2" width="22" style="4" bestFit="1" customWidth="1"/>
    <col min="3" max="3" width="10.5703125" style="25" bestFit="1" customWidth="1"/>
    <col min="4" max="4" width="13.5703125" style="25" bestFit="1" customWidth="1"/>
    <col min="5" max="5" width="10.85546875" style="25" bestFit="1" customWidth="1"/>
    <col min="6" max="6" width="14.85546875" style="25" bestFit="1" customWidth="1"/>
    <col min="7" max="7" width="14.7109375" style="25" bestFit="1" customWidth="1"/>
    <col min="8" max="8" width="17" style="25" bestFit="1" customWidth="1"/>
    <col min="9" max="9" width="20.140625" style="25" bestFit="1" customWidth="1"/>
    <col min="10" max="10" width="20.28515625" style="25" customWidth="1"/>
    <col min="11" max="12" width="9.140625" style="1"/>
    <col min="13" max="13" width="9.140625" style="2"/>
  </cols>
  <sheetData>
    <row r="1" spans="1:12" s="6" customFormat="1" ht="19.5" customHeight="1">
      <c r="A1" s="35" t="s">
        <v>33</v>
      </c>
      <c r="B1" s="35"/>
      <c r="C1" s="35"/>
      <c r="D1" s="35"/>
      <c r="E1" s="35"/>
      <c r="F1" s="35"/>
      <c r="G1" s="35"/>
      <c r="H1" s="35"/>
      <c r="I1" s="35"/>
      <c r="J1" s="35"/>
      <c r="K1" s="5"/>
      <c r="L1" s="5"/>
    </row>
    <row r="2" spans="1:12" s="6" customFormat="1" ht="19.5" customHeight="1">
      <c r="A2" s="35" t="s">
        <v>34</v>
      </c>
      <c r="B2" s="35"/>
      <c r="C2" s="35"/>
      <c r="D2" s="35"/>
      <c r="E2" s="35"/>
      <c r="F2" s="35"/>
      <c r="G2" s="35"/>
      <c r="H2" s="35"/>
      <c r="I2" s="35"/>
      <c r="J2" s="35"/>
      <c r="K2" s="5"/>
      <c r="L2" s="5"/>
    </row>
    <row r="3" spans="1:12" s="6" customFormat="1" ht="19.5" customHeight="1">
      <c r="A3" s="35" t="s">
        <v>42</v>
      </c>
      <c r="B3" s="35"/>
      <c r="C3" s="35"/>
      <c r="D3" s="35"/>
      <c r="E3" s="35"/>
      <c r="F3" s="35"/>
      <c r="G3" s="35"/>
      <c r="H3" s="35"/>
      <c r="I3" s="35"/>
      <c r="J3" s="35"/>
      <c r="K3" s="5"/>
      <c r="L3" s="5"/>
    </row>
    <row r="4" spans="1:12" s="6" customFormat="1" ht="19.5" customHeight="1">
      <c r="A4" s="35" t="s">
        <v>1</v>
      </c>
      <c r="B4" s="35"/>
      <c r="C4" s="35"/>
      <c r="D4" s="35"/>
      <c r="E4" s="35"/>
      <c r="F4" s="35"/>
      <c r="G4" s="35"/>
      <c r="H4" s="35"/>
      <c r="I4" s="35"/>
      <c r="J4" s="35"/>
      <c r="K4" s="5"/>
      <c r="L4" s="5"/>
    </row>
    <row r="5" spans="1:12" s="6" customFormat="1" ht="19.5" customHeight="1">
      <c r="A5" s="35" t="s">
        <v>35</v>
      </c>
      <c r="B5" s="35"/>
      <c r="C5" s="35"/>
      <c r="D5" s="35"/>
      <c r="E5" s="35"/>
      <c r="F5" s="35"/>
      <c r="G5" s="35"/>
      <c r="H5" s="35"/>
      <c r="I5" s="35"/>
      <c r="J5" s="35"/>
      <c r="K5" s="7"/>
      <c r="L5" s="7"/>
    </row>
    <row r="6" spans="1:12" s="6" customFormat="1" ht="19.5" customHeight="1">
      <c r="A6" s="35" t="s">
        <v>43</v>
      </c>
      <c r="B6" s="35"/>
      <c r="C6" s="35"/>
      <c r="D6" s="35"/>
      <c r="E6" s="35"/>
      <c r="F6" s="35"/>
      <c r="G6" s="35"/>
      <c r="H6" s="35"/>
      <c r="I6" s="35"/>
      <c r="J6" s="35"/>
      <c r="K6" s="7"/>
      <c r="L6" s="7"/>
    </row>
    <row r="7" spans="1:12" ht="19.5" customHeight="1">
      <c r="A7" s="37" t="s">
        <v>36</v>
      </c>
      <c r="B7" s="37"/>
      <c r="C7" s="37"/>
      <c r="D7" s="37"/>
      <c r="E7" s="37"/>
      <c r="F7" s="37"/>
      <c r="G7" s="37"/>
      <c r="H7" s="37"/>
      <c r="I7" s="37"/>
      <c r="J7" s="37"/>
      <c r="K7" s="3"/>
    </row>
    <row r="8" spans="1:12" ht="19.5" customHeight="1">
      <c r="A8" s="38" t="s">
        <v>37</v>
      </c>
      <c r="B8" s="38"/>
      <c r="C8" s="38"/>
      <c r="D8" s="38"/>
      <c r="E8" s="38"/>
      <c r="F8" s="38"/>
      <c r="G8" s="38"/>
      <c r="H8" s="38"/>
      <c r="I8" s="38"/>
      <c r="J8" s="38"/>
      <c r="K8" s="3"/>
    </row>
    <row r="9" spans="1:12" s="6" customFormat="1" ht="42.75">
      <c r="A9" s="18" t="s">
        <v>3</v>
      </c>
      <c r="B9" s="18" t="s">
        <v>4</v>
      </c>
      <c r="C9" s="18" t="s">
        <v>7</v>
      </c>
      <c r="D9" s="18" t="s">
        <v>9</v>
      </c>
      <c r="E9" s="18" t="s">
        <v>11</v>
      </c>
      <c r="F9" s="18" t="s">
        <v>13</v>
      </c>
      <c r="G9" s="9" t="s">
        <v>15</v>
      </c>
      <c r="H9" s="16" t="s">
        <v>17</v>
      </c>
      <c r="I9" s="17" t="s">
        <v>38</v>
      </c>
      <c r="J9" s="17" t="s">
        <v>39</v>
      </c>
      <c r="K9" s="8"/>
      <c r="L9" s="5"/>
    </row>
    <row r="10" spans="1:12" s="6" customFormat="1" ht="42.75">
      <c r="A10" s="17" t="s">
        <v>57</v>
      </c>
      <c r="B10" s="17" t="s">
        <v>5</v>
      </c>
      <c r="C10" s="17" t="s">
        <v>6</v>
      </c>
      <c r="D10" s="17" t="s">
        <v>8</v>
      </c>
      <c r="E10" s="17" t="s">
        <v>10</v>
      </c>
      <c r="F10" s="17" t="s">
        <v>12</v>
      </c>
      <c r="G10" s="17" t="s">
        <v>14</v>
      </c>
      <c r="H10" s="17" t="s">
        <v>16</v>
      </c>
      <c r="I10" s="17" t="s">
        <v>18</v>
      </c>
      <c r="J10" s="17" t="s">
        <v>19</v>
      </c>
      <c r="K10" s="5"/>
      <c r="L10" s="5"/>
    </row>
    <row r="11" spans="1:12" s="6" customFormat="1" ht="19.5" customHeight="1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  <c r="H11" s="18">
        <v>8</v>
      </c>
      <c r="I11" s="18">
        <v>9</v>
      </c>
      <c r="J11" s="18">
        <v>10</v>
      </c>
      <c r="K11" s="5"/>
      <c r="L11" s="5"/>
    </row>
    <row r="12" spans="1:12" s="6" customFormat="1" ht="19.5" customHeight="1">
      <c r="A12" s="26"/>
      <c r="B12" s="27"/>
      <c r="C12" s="27"/>
      <c r="D12" s="27"/>
      <c r="E12" s="27"/>
      <c r="F12" s="27"/>
      <c r="G12" s="27"/>
      <c r="H12" s="27"/>
      <c r="I12" s="27"/>
      <c r="J12" s="28"/>
      <c r="K12" s="5"/>
      <c r="L12" s="5"/>
    </row>
    <row r="13" spans="1:12" s="13" customFormat="1" ht="19.5" customHeight="1">
      <c r="A13" s="10">
        <v>1</v>
      </c>
      <c r="B13" s="11" t="str">
        <f>[1]mar_02!B14</f>
        <v xml:space="preserve">आंध्र प्रदेश </v>
      </c>
      <c r="C13" s="20" t="s">
        <v>20</v>
      </c>
      <c r="D13" s="21">
        <v>27500</v>
      </c>
      <c r="E13" s="21">
        <v>25500</v>
      </c>
      <c r="F13" s="21">
        <f>+E13-G13+G12</f>
        <v>0</v>
      </c>
      <c r="G13" s="21">
        <v>25500</v>
      </c>
      <c r="H13" s="21">
        <v>25500</v>
      </c>
      <c r="I13" s="22">
        <f>+H13/D13*100</f>
        <v>92.72727272727272</v>
      </c>
      <c r="J13" s="22">
        <f>+H13/H55*100</f>
        <v>9.0676338809473016</v>
      </c>
      <c r="K13" s="12"/>
      <c r="L13" s="12"/>
    </row>
    <row r="14" spans="1:12" s="13" customFormat="1" ht="19.5" customHeight="1">
      <c r="A14" s="10"/>
      <c r="B14" s="11" t="str">
        <f>[1]mar_02!B15</f>
        <v>Andhra Pradesh</v>
      </c>
      <c r="C14" s="20" t="s">
        <v>44</v>
      </c>
      <c r="D14" s="21">
        <v>82000</v>
      </c>
      <c r="E14" s="21">
        <v>82000</v>
      </c>
      <c r="F14" s="21">
        <f>+E14-G14+G13</f>
        <v>25500</v>
      </c>
      <c r="G14" s="21">
        <f>70172+11828</f>
        <v>82000</v>
      </c>
      <c r="H14" s="21">
        <v>82000</v>
      </c>
      <c r="I14" s="22">
        <f>+H14/D14*100</f>
        <v>100</v>
      </c>
      <c r="J14" s="22">
        <f>+H14/H56*100</f>
        <v>10.388215203279636</v>
      </c>
      <c r="K14" s="12"/>
      <c r="L14" s="12"/>
    </row>
    <row r="15" spans="1:12" s="13" customFormat="1" ht="19.5" customHeight="1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12"/>
      <c r="L15" s="12"/>
    </row>
    <row r="16" spans="1:12" s="13" customFormat="1" ht="19.5" customHeight="1">
      <c r="A16" s="10">
        <v>2</v>
      </c>
      <c r="B16" s="11" t="s">
        <v>2</v>
      </c>
      <c r="C16" s="20" t="s">
        <v>20</v>
      </c>
      <c r="D16" s="21">
        <v>150000</v>
      </c>
      <c r="E16" s="21">
        <v>155000</v>
      </c>
      <c r="F16" s="21">
        <f>+E16-G16+G15</f>
        <v>0</v>
      </c>
      <c r="G16" s="21">
        <v>155000</v>
      </c>
      <c r="H16" s="21">
        <v>155000</v>
      </c>
      <c r="I16" s="22">
        <f>+H16/D16*100</f>
        <v>103.33333333333334</v>
      </c>
      <c r="J16" s="22">
        <f>+H16/H55*100</f>
        <v>55.116990256738497</v>
      </c>
      <c r="K16" s="12"/>
      <c r="L16" s="12"/>
    </row>
    <row r="17" spans="1:12" s="13" customFormat="1" ht="19.5" customHeight="1">
      <c r="A17" s="14"/>
      <c r="B17" s="11" t="s">
        <v>0</v>
      </c>
      <c r="C17" s="20" t="s">
        <v>44</v>
      </c>
      <c r="D17" s="21">
        <f>280000+45000</f>
        <v>325000</v>
      </c>
      <c r="E17" s="21">
        <f>280000+45000</f>
        <v>325000</v>
      </c>
      <c r="F17" s="21">
        <f>+E17-G17+G16</f>
        <v>155000</v>
      </c>
      <c r="G17" s="21">
        <f t="shared" ref="G17:H17" si="0">280000+45000</f>
        <v>325000</v>
      </c>
      <c r="H17" s="21">
        <f t="shared" si="0"/>
        <v>325000</v>
      </c>
      <c r="I17" s="22">
        <f>+H17/D17*100</f>
        <v>100</v>
      </c>
      <c r="J17" s="22">
        <f>+H17/H56*100</f>
        <v>41.172804159340018</v>
      </c>
      <c r="K17" s="12"/>
      <c r="L17" s="12"/>
    </row>
    <row r="18" spans="1:12" s="13" customFormat="1" ht="19.5" customHeight="1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12"/>
      <c r="L18" s="12"/>
    </row>
    <row r="19" spans="1:12" s="13" customFormat="1" ht="19.5" customHeight="1">
      <c r="A19" s="10">
        <v>3</v>
      </c>
      <c r="B19" s="15" t="s">
        <v>22</v>
      </c>
      <c r="C19" s="23" t="s">
        <v>20</v>
      </c>
      <c r="D19" s="21">
        <v>6000</v>
      </c>
      <c r="E19" s="21">
        <v>6000</v>
      </c>
      <c r="F19" s="21">
        <v>0</v>
      </c>
      <c r="G19" s="21">
        <v>6000</v>
      </c>
      <c r="H19" s="21">
        <v>6000</v>
      </c>
      <c r="I19" s="22">
        <f>+H19/D19*100</f>
        <v>100</v>
      </c>
      <c r="J19" s="22">
        <f>+H19/H55*100</f>
        <v>2.1335609131640707</v>
      </c>
      <c r="K19" s="12"/>
      <c r="L19" s="12"/>
    </row>
    <row r="20" spans="1:12" s="13" customFormat="1" ht="19.5" customHeight="1">
      <c r="A20" s="10"/>
      <c r="B20" s="15" t="s">
        <v>21</v>
      </c>
      <c r="C20" s="23" t="s">
        <v>44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2">
        <v>0</v>
      </c>
      <c r="J20" s="22">
        <f>+H20/H56*100</f>
        <v>0</v>
      </c>
      <c r="K20" s="12"/>
      <c r="L20" s="12"/>
    </row>
    <row r="21" spans="1:12" s="13" customFormat="1" ht="19.5" customHeight="1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12"/>
      <c r="L21" s="12"/>
    </row>
    <row r="22" spans="1:12" s="13" customFormat="1" ht="19.5" customHeight="1">
      <c r="A22" s="10">
        <v>4</v>
      </c>
      <c r="B22" s="15" t="s">
        <v>23</v>
      </c>
      <c r="C22" s="23" t="s">
        <v>20</v>
      </c>
      <c r="D22" s="21">
        <v>35700</v>
      </c>
      <c r="E22" s="21">
        <v>35700</v>
      </c>
      <c r="F22" s="21">
        <f>+E22-G22</f>
        <v>0</v>
      </c>
      <c r="G22" s="21">
        <v>35700</v>
      </c>
      <c r="H22" s="21">
        <v>35700</v>
      </c>
      <c r="I22" s="22">
        <f>+H22/D22*100</f>
        <v>100</v>
      </c>
      <c r="J22" s="22">
        <f>+H22/H55*100</f>
        <v>12.694687433326221</v>
      </c>
      <c r="K22" s="12"/>
      <c r="L22" s="12"/>
    </row>
    <row r="23" spans="1:12" s="13" customFormat="1" ht="19.5" customHeight="1">
      <c r="A23" s="10"/>
      <c r="B23" s="15" t="s">
        <v>24</v>
      </c>
      <c r="C23" s="23" t="s">
        <v>44</v>
      </c>
      <c r="D23" s="21">
        <v>85000</v>
      </c>
      <c r="E23" s="21">
        <v>85000</v>
      </c>
      <c r="F23" s="21">
        <f>+E23-G23</f>
        <v>0</v>
      </c>
      <c r="G23" s="21">
        <v>85000</v>
      </c>
      <c r="H23" s="21">
        <v>85000</v>
      </c>
      <c r="I23" s="22">
        <f>+H23/D23*100</f>
        <v>100</v>
      </c>
      <c r="J23" s="22">
        <f>+H23/H56*100</f>
        <v>10.76827185705816</v>
      </c>
      <c r="K23" s="12"/>
      <c r="L23" s="12"/>
    </row>
    <row r="24" spans="1:12" s="13" customFormat="1" ht="19.5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12"/>
      <c r="L24" s="12"/>
    </row>
    <row r="25" spans="1:12" s="13" customFormat="1" ht="19.5" customHeight="1">
      <c r="A25" s="10">
        <v>5</v>
      </c>
      <c r="B25" s="11" t="s">
        <v>26</v>
      </c>
      <c r="C25" s="20" t="s">
        <v>20</v>
      </c>
      <c r="D25" s="21">
        <v>29020</v>
      </c>
      <c r="E25" s="21">
        <v>29020</v>
      </c>
      <c r="F25" s="21">
        <f>+E25-G25+G24</f>
        <v>10000</v>
      </c>
      <c r="G25" s="21">
        <v>19020</v>
      </c>
      <c r="H25" s="21">
        <v>29020</v>
      </c>
      <c r="I25" s="22">
        <f>+H25/D25*100</f>
        <v>100</v>
      </c>
      <c r="J25" s="22">
        <f>+H25/H55*100</f>
        <v>10.319322950003556</v>
      </c>
      <c r="K25" s="12"/>
      <c r="L25" s="12"/>
    </row>
    <row r="26" spans="1:12" s="13" customFormat="1" ht="19.5" customHeight="1">
      <c r="A26" s="10"/>
      <c r="B26" s="11" t="s">
        <v>25</v>
      </c>
      <c r="C26" s="20" t="s">
        <v>44</v>
      </c>
      <c r="D26" s="21">
        <v>96256</v>
      </c>
      <c r="E26" s="21">
        <v>96256</v>
      </c>
      <c r="F26" s="21">
        <f>+E26-G26+G25</f>
        <v>19020</v>
      </c>
      <c r="G26" s="21">
        <v>96256</v>
      </c>
      <c r="H26" s="21">
        <v>96256</v>
      </c>
      <c r="I26" s="22">
        <f>+H26/D26*100</f>
        <v>100</v>
      </c>
      <c r="J26" s="22">
        <f>+H26/H56*100</f>
        <v>12.194244422035178</v>
      </c>
      <c r="K26" s="12"/>
      <c r="L26" s="12"/>
    </row>
    <row r="27" spans="1:12" s="6" customFormat="1" ht="19.5" customHeight="1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5"/>
      <c r="L27" s="5"/>
    </row>
    <row r="28" spans="1:12" s="6" customFormat="1" ht="19.5" customHeight="1">
      <c r="A28" s="10">
        <v>6</v>
      </c>
      <c r="B28" s="11" t="s">
        <v>27</v>
      </c>
      <c r="C28" s="20" t="s">
        <v>20</v>
      </c>
      <c r="D28" s="21">
        <v>40000</v>
      </c>
      <c r="E28" s="21">
        <v>10000</v>
      </c>
      <c r="F28" s="21">
        <f>+E28-G28+G27</f>
        <v>0</v>
      </c>
      <c r="G28" s="21">
        <v>10000</v>
      </c>
      <c r="H28" s="21">
        <v>10000</v>
      </c>
      <c r="I28" s="22">
        <f>+H28/D28*100</f>
        <v>25</v>
      </c>
      <c r="J28" s="22">
        <f>+H28/H55*100</f>
        <v>3.5559348552734518</v>
      </c>
      <c r="K28" s="5"/>
      <c r="L28" s="5"/>
    </row>
    <row r="29" spans="1:12" s="6" customFormat="1" ht="19.5" customHeight="1">
      <c r="A29" s="10"/>
      <c r="B29" s="11" t="s">
        <v>28</v>
      </c>
      <c r="C29" s="20" t="s">
        <v>44</v>
      </c>
      <c r="D29" s="21">
        <f>35000+45000</f>
        <v>80000</v>
      </c>
      <c r="E29" s="21">
        <f>35000+45000</f>
        <v>80000</v>
      </c>
      <c r="F29" s="21">
        <f>+E29-G29+G28</f>
        <v>10000</v>
      </c>
      <c r="G29" s="21">
        <f t="shared" ref="G29:H29" si="1">35000+45000</f>
        <v>80000</v>
      </c>
      <c r="H29" s="21">
        <f t="shared" si="1"/>
        <v>80000</v>
      </c>
      <c r="I29" s="22">
        <f>+H29/D29*100</f>
        <v>100</v>
      </c>
      <c r="J29" s="22">
        <f>+H29/H56*100</f>
        <v>10.13484410076062</v>
      </c>
      <c r="K29" s="5"/>
      <c r="L29" s="5"/>
    </row>
    <row r="30" spans="1:12" s="6" customFormat="1" ht="19.5" customHeight="1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5"/>
      <c r="L30" s="5"/>
    </row>
    <row r="31" spans="1:12" s="6" customFormat="1" ht="19.5" customHeight="1">
      <c r="A31" s="10">
        <v>7</v>
      </c>
      <c r="B31" s="11" t="s">
        <v>29</v>
      </c>
      <c r="C31" s="20" t="s">
        <v>20</v>
      </c>
      <c r="D31" s="21">
        <v>40000</v>
      </c>
      <c r="E31" s="21">
        <v>20000</v>
      </c>
      <c r="F31" s="21">
        <f>+E31-G31+G30</f>
        <v>0</v>
      </c>
      <c r="G31" s="21">
        <v>20000</v>
      </c>
      <c r="H31" s="21">
        <v>20000</v>
      </c>
      <c r="I31" s="22">
        <f>+H31/D31*100</f>
        <v>50</v>
      </c>
      <c r="J31" s="22">
        <f>+H31/H55*100</f>
        <v>7.1118697105469035</v>
      </c>
      <c r="K31" s="5"/>
      <c r="L31" s="5"/>
    </row>
    <row r="32" spans="1:12" s="6" customFormat="1" ht="19.5" customHeight="1">
      <c r="A32" s="10"/>
      <c r="B32" s="11" t="s">
        <v>30</v>
      </c>
      <c r="C32" s="20" t="s">
        <v>44</v>
      </c>
      <c r="D32" s="21">
        <v>40000</v>
      </c>
      <c r="E32" s="21">
        <v>40000</v>
      </c>
      <c r="F32" s="21">
        <f>+E32-G32+G31</f>
        <v>20000</v>
      </c>
      <c r="G32" s="21">
        <v>40000</v>
      </c>
      <c r="H32" s="21">
        <v>40000</v>
      </c>
      <c r="I32" s="22">
        <f>+H32/D32*100</f>
        <v>100</v>
      </c>
      <c r="J32" s="22">
        <f>+H32/H56*100</f>
        <v>5.0674220503803102</v>
      </c>
      <c r="K32" s="5"/>
      <c r="L32" s="5"/>
    </row>
    <row r="33" spans="1:12" s="6" customFormat="1" ht="19.5" customHeight="1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5"/>
      <c r="L33" s="5"/>
    </row>
    <row r="34" spans="1:12" s="6" customFormat="1" ht="19.5" customHeight="1">
      <c r="A34" s="10">
        <v>8</v>
      </c>
      <c r="B34" s="29" t="s">
        <v>31</v>
      </c>
      <c r="C34" s="23" t="s">
        <v>20</v>
      </c>
      <c r="D34" s="21">
        <v>5000</v>
      </c>
      <c r="E34" s="21">
        <v>0</v>
      </c>
      <c r="F34" s="21">
        <f>+E34-G34</f>
        <v>0</v>
      </c>
      <c r="G34" s="21">
        <v>0</v>
      </c>
      <c r="H34" s="21">
        <v>0</v>
      </c>
      <c r="I34" s="22">
        <f>+H34/D34*100</f>
        <v>0</v>
      </c>
      <c r="J34" s="22">
        <f>+H34/H55*100</f>
        <v>0</v>
      </c>
      <c r="K34" s="5"/>
      <c r="L34" s="5"/>
    </row>
    <row r="35" spans="1:12" s="6" customFormat="1" ht="19.5" customHeight="1">
      <c r="A35" s="14"/>
      <c r="B35" s="15" t="s">
        <v>32</v>
      </c>
      <c r="C35" s="23" t="s">
        <v>44</v>
      </c>
      <c r="D35" s="21">
        <v>15500</v>
      </c>
      <c r="E35" s="21">
        <v>15500</v>
      </c>
      <c r="F35" s="21">
        <f>+E35-G35</f>
        <v>0</v>
      </c>
      <c r="G35" s="21">
        <v>15500</v>
      </c>
      <c r="H35" s="21">
        <v>15500</v>
      </c>
      <c r="I35" s="22">
        <f>+H35/D35*100</f>
        <v>100</v>
      </c>
      <c r="J35" s="22">
        <f>+H35/H56*100</f>
        <v>1.9636260445223701</v>
      </c>
      <c r="K35" s="5"/>
      <c r="L35" s="5"/>
    </row>
    <row r="36" spans="1:12" s="6" customFormat="1" ht="19.5" customHeight="1">
      <c r="A36" s="31"/>
      <c r="B36" s="32"/>
      <c r="C36" s="32"/>
      <c r="D36" s="32"/>
      <c r="E36" s="32"/>
      <c r="F36" s="32"/>
      <c r="G36" s="32"/>
      <c r="H36" s="32"/>
      <c r="I36" s="32"/>
      <c r="J36" s="33"/>
      <c r="K36" s="5"/>
      <c r="L36" s="5"/>
    </row>
    <row r="37" spans="1:12" s="6" customFormat="1" ht="19.5" customHeight="1">
      <c r="A37" s="14">
        <v>9</v>
      </c>
      <c r="B37" s="30" t="s">
        <v>45</v>
      </c>
      <c r="C37" s="23" t="s">
        <v>20</v>
      </c>
      <c r="D37" s="21">
        <v>0</v>
      </c>
      <c r="E37" s="21">
        <v>0</v>
      </c>
      <c r="F37" s="21">
        <f t="shared" ref="F37:F44" si="2">+E37-G37</f>
        <v>0</v>
      </c>
      <c r="G37" s="21">
        <v>0</v>
      </c>
      <c r="H37" s="21">
        <v>0</v>
      </c>
      <c r="I37" s="22">
        <v>0</v>
      </c>
      <c r="J37" s="22">
        <f>+H37/H55*100</f>
        <v>0</v>
      </c>
      <c r="K37" s="5"/>
      <c r="L37" s="5"/>
    </row>
    <row r="38" spans="1:12" ht="19.5" customHeight="1">
      <c r="A38" s="14"/>
      <c r="B38" s="15" t="s">
        <v>46</v>
      </c>
      <c r="C38" s="23" t="s">
        <v>44</v>
      </c>
      <c r="D38" s="21">
        <v>17600</v>
      </c>
      <c r="E38" s="21">
        <v>17600</v>
      </c>
      <c r="F38" s="21">
        <f t="shared" si="2"/>
        <v>0</v>
      </c>
      <c r="G38" s="21">
        <f>2500+15100</f>
        <v>17600</v>
      </c>
      <c r="H38" s="21">
        <f>2500+15100</f>
        <v>17600</v>
      </c>
      <c r="I38" s="22">
        <f>+H38/D38*100</f>
        <v>100</v>
      </c>
      <c r="J38" s="22">
        <f>+H38/H56*100</f>
        <v>2.2296657021673365</v>
      </c>
    </row>
    <row r="39" spans="1:12" ht="19.5" customHeight="1">
      <c r="A39" s="31"/>
      <c r="B39" s="32"/>
      <c r="C39" s="32"/>
      <c r="D39" s="32"/>
      <c r="E39" s="32"/>
      <c r="F39" s="32"/>
      <c r="G39" s="32"/>
      <c r="H39" s="32"/>
      <c r="I39" s="32"/>
      <c r="J39" s="33"/>
    </row>
    <row r="40" spans="1:12" ht="19.5" customHeight="1">
      <c r="A40" s="14">
        <v>10</v>
      </c>
      <c r="B40" s="30" t="s">
        <v>47</v>
      </c>
      <c r="C40" s="23" t="s">
        <v>20</v>
      </c>
      <c r="D40" s="21">
        <v>0</v>
      </c>
      <c r="E40" s="21">
        <v>0</v>
      </c>
      <c r="F40" s="21">
        <f t="shared" si="2"/>
        <v>0</v>
      </c>
      <c r="G40" s="21">
        <v>0</v>
      </c>
      <c r="H40" s="21">
        <v>0</v>
      </c>
      <c r="I40" s="22">
        <v>0</v>
      </c>
      <c r="J40" s="22">
        <f>+H40/H55*100</f>
        <v>0</v>
      </c>
    </row>
    <row r="41" spans="1:12" ht="19.5" customHeight="1">
      <c r="A41" s="14"/>
      <c r="B41" s="15" t="s">
        <v>48</v>
      </c>
      <c r="C41" s="23" t="s">
        <v>44</v>
      </c>
      <c r="D41" s="21">
        <v>35000</v>
      </c>
      <c r="E41" s="21">
        <v>35000</v>
      </c>
      <c r="F41" s="21">
        <f t="shared" si="2"/>
        <v>0</v>
      </c>
      <c r="G41" s="21">
        <v>35000</v>
      </c>
      <c r="H41" s="21">
        <v>35000</v>
      </c>
      <c r="I41" s="22">
        <f>+H41/D41*100</f>
        <v>100</v>
      </c>
      <c r="J41" s="22">
        <f>+H41/H56*100</f>
        <v>4.4339942940827717</v>
      </c>
    </row>
    <row r="42" spans="1:12" ht="19.5" customHeight="1">
      <c r="A42" s="31"/>
      <c r="B42" s="32"/>
      <c r="C42" s="32"/>
      <c r="D42" s="32"/>
      <c r="E42" s="32"/>
      <c r="F42" s="32"/>
      <c r="G42" s="32"/>
      <c r="H42" s="32"/>
      <c r="I42" s="32"/>
      <c r="J42" s="33"/>
    </row>
    <row r="43" spans="1:12" ht="19.5" customHeight="1">
      <c r="A43" s="14">
        <v>11</v>
      </c>
      <c r="B43" s="30" t="s">
        <v>49</v>
      </c>
      <c r="C43" s="23" t="s">
        <v>20</v>
      </c>
      <c r="D43" s="21">
        <v>0</v>
      </c>
      <c r="E43" s="21">
        <v>0</v>
      </c>
      <c r="F43" s="21">
        <f t="shared" si="2"/>
        <v>0</v>
      </c>
      <c r="G43" s="21">
        <v>0</v>
      </c>
      <c r="H43" s="21">
        <v>0</v>
      </c>
      <c r="I43" s="22">
        <v>0</v>
      </c>
      <c r="J43" s="22">
        <f>+H43/H55*100</f>
        <v>0</v>
      </c>
    </row>
    <row r="44" spans="1:12" ht="19.5" customHeight="1">
      <c r="A44" s="14"/>
      <c r="B44" s="15" t="s">
        <v>50</v>
      </c>
      <c r="C44" s="23" t="s">
        <v>44</v>
      </c>
      <c r="D44" s="21">
        <v>1500</v>
      </c>
      <c r="E44" s="21">
        <v>1500</v>
      </c>
      <c r="F44" s="21">
        <f t="shared" si="2"/>
        <v>0</v>
      </c>
      <c r="G44" s="21">
        <v>1500</v>
      </c>
      <c r="H44" s="21">
        <v>1500</v>
      </c>
      <c r="I44" s="22">
        <f t="shared" ref="I44" si="3">+H44/D44*100</f>
        <v>100</v>
      </c>
      <c r="J44" s="22">
        <f>+H44/H56*100</f>
        <v>0.19002832688926163</v>
      </c>
    </row>
    <row r="45" spans="1:12" ht="19.5" customHeight="1">
      <c r="A45" s="31"/>
      <c r="B45" s="32"/>
      <c r="C45" s="32"/>
      <c r="D45" s="32"/>
      <c r="E45" s="32"/>
      <c r="F45" s="32"/>
      <c r="G45" s="32"/>
      <c r="H45" s="32"/>
      <c r="I45" s="32"/>
      <c r="J45" s="33"/>
    </row>
    <row r="46" spans="1:12" ht="19.5" customHeight="1">
      <c r="A46" s="14">
        <v>12</v>
      </c>
      <c r="B46" s="15" t="s">
        <v>51</v>
      </c>
      <c r="C46" s="23" t="s">
        <v>20</v>
      </c>
      <c r="D46" s="21">
        <v>0</v>
      </c>
      <c r="E46" s="21">
        <v>0</v>
      </c>
      <c r="F46" s="21">
        <f>+E46-G46</f>
        <v>0</v>
      </c>
      <c r="G46" s="21">
        <v>0</v>
      </c>
      <c r="H46" s="21">
        <v>0</v>
      </c>
      <c r="I46" s="22">
        <v>0</v>
      </c>
      <c r="J46" s="22">
        <f>+H46/H55*100</f>
        <v>0</v>
      </c>
    </row>
    <row r="47" spans="1:12" ht="19.5" customHeight="1">
      <c r="A47" s="14"/>
      <c r="B47" s="15" t="s">
        <v>52</v>
      </c>
      <c r="C47" s="23" t="s">
        <v>44</v>
      </c>
      <c r="D47" s="21">
        <v>0</v>
      </c>
      <c r="E47" s="21">
        <v>0</v>
      </c>
      <c r="F47" s="21">
        <f>+E47-G47</f>
        <v>0</v>
      </c>
      <c r="G47" s="21">
        <v>0</v>
      </c>
      <c r="H47" s="21">
        <v>0</v>
      </c>
      <c r="I47" s="22">
        <v>0</v>
      </c>
      <c r="J47" s="22">
        <f>+H47/H56*100</f>
        <v>0</v>
      </c>
    </row>
    <row r="48" spans="1:12" ht="19.5" customHeight="1">
      <c r="A48" s="31"/>
      <c r="B48" s="32"/>
      <c r="C48" s="32"/>
      <c r="D48" s="32"/>
      <c r="E48" s="32"/>
      <c r="F48" s="32"/>
      <c r="G48" s="32"/>
      <c r="H48" s="32"/>
      <c r="I48" s="32"/>
      <c r="J48" s="33"/>
    </row>
    <row r="49" spans="1:10" ht="19.5" customHeight="1">
      <c r="A49" s="14">
        <v>13</v>
      </c>
      <c r="B49" s="30" t="s">
        <v>53</v>
      </c>
      <c r="C49" s="23" t="s">
        <v>20</v>
      </c>
      <c r="D49" s="21">
        <v>0</v>
      </c>
      <c r="E49" s="21">
        <v>0</v>
      </c>
      <c r="F49" s="21">
        <f>+E49-G49</f>
        <v>0</v>
      </c>
      <c r="G49" s="21">
        <v>0</v>
      </c>
      <c r="H49" s="21">
        <v>0</v>
      </c>
      <c r="I49" s="22">
        <v>0</v>
      </c>
      <c r="J49" s="22">
        <f>+H49/H55*100</f>
        <v>0</v>
      </c>
    </row>
    <row r="50" spans="1:10" ht="19.5" customHeight="1">
      <c r="A50" s="14"/>
      <c r="B50" s="15" t="s">
        <v>54</v>
      </c>
      <c r="C50" s="23" t="s">
        <v>44</v>
      </c>
      <c r="D50" s="21">
        <v>1000</v>
      </c>
      <c r="E50" s="21">
        <v>1000</v>
      </c>
      <c r="F50" s="21">
        <f>+E50-G50</f>
        <v>0</v>
      </c>
      <c r="G50" s="21">
        <v>1000</v>
      </c>
      <c r="H50" s="21">
        <v>1000</v>
      </c>
      <c r="I50" s="22">
        <f>+H50/D50*100</f>
        <v>100</v>
      </c>
      <c r="J50" s="22">
        <f>+H50/H56*100</f>
        <v>0.12668555125950776</v>
      </c>
    </row>
    <row r="51" spans="1:10" ht="19.5" customHeight="1">
      <c r="A51" s="31"/>
      <c r="B51" s="32"/>
      <c r="C51" s="32"/>
      <c r="D51" s="32"/>
      <c r="E51" s="32"/>
      <c r="F51" s="32"/>
      <c r="G51" s="32"/>
      <c r="H51" s="32"/>
      <c r="I51" s="32"/>
      <c r="J51" s="33"/>
    </row>
    <row r="52" spans="1:10" ht="19.5" customHeight="1">
      <c r="A52" s="14">
        <v>14</v>
      </c>
      <c r="B52" s="30" t="s">
        <v>55</v>
      </c>
      <c r="C52" s="23" t="s">
        <v>20</v>
      </c>
      <c r="D52" s="21">
        <v>0</v>
      </c>
      <c r="E52" s="21">
        <v>0</v>
      </c>
      <c r="F52" s="21">
        <f>+E52-G52</f>
        <v>0</v>
      </c>
      <c r="G52" s="21">
        <v>0</v>
      </c>
      <c r="H52" s="21">
        <v>0</v>
      </c>
      <c r="I52" s="22">
        <v>0</v>
      </c>
      <c r="J52" s="22">
        <f>+H52/H55*100</f>
        <v>0</v>
      </c>
    </row>
    <row r="53" spans="1:10" ht="19.5" customHeight="1">
      <c r="A53" s="14"/>
      <c r="B53" s="15" t="s">
        <v>56</v>
      </c>
      <c r="C53" s="23" t="s">
        <v>44</v>
      </c>
      <c r="D53" s="21">
        <v>48000</v>
      </c>
      <c r="E53" s="21">
        <v>48000</v>
      </c>
      <c r="F53" s="21">
        <f>+E53-G53</f>
        <v>37500</v>
      </c>
      <c r="G53" s="21">
        <v>10500</v>
      </c>
      <c r="H53" s="21">
        <v>10500</v>
      </c>
      <c r="I53" s="22">
        <f>+H53/D53*100</f>
        <v>21.875</v>
      </c>
      <c r="J53" s="22">
        <f>+H53/H56*100</f>
        <v>1.3301982882248313</v>
      </c>
    </row>
    <row r="54" spans="1:10" ht="19.5" customHeight="1">
      <c r="A54" s="31"/>
      <c r="B54" s="32"/>
      <c r="C54" s="32"/>
      <c r="D54" s="32"/>
      <c r="E54" s="32"/>
      <c r="F54" s="32"/>
      <c r="G54" s="32"/>
      <c r="H54" s="32"/>
      <c r="I54" s="32"/>
      <c r="J54" s="33"/>
    </row>
    <row r="55" spans="1:10" ht="19.5" customHeight="1">
      <c r="A55" s="34" t="s">
        <v>40</v>
      </c>
      <c r="B55" s="34"/>
      <c r="C55" s="19" t="s">
        <v>20</v>
      </c>
      <c r="D55" s="24">
        <f>+D13+D16+D19+D22+D25+D28+D31+D34+D37+D40+D43+D46+D49+D52</f>
        <v>333220</v>
      </c>
      <c r="E55" s="24">
        <f>+E13+E16+E19+E22+E25+E28+E31+E34+E37+E40+E43+E46+E49+E52</f>
        <v>281220</v>
      </c>
      <c r="F55" s="24">
        <f t="shared" ref="F55:J56" si="4">+F13+F16+F19+F22+F25+F28+F31+F34+F37+F40+F43+F46+F49+F52</f>
        <v>10000</v>
      </c>
      <c r="G55" s="24">
        <f t="shared" si="4"/>
        <v>271220</v>
      </c>
      <c r="H55" s="24">
        <f t="shared" si="4"/>
        <v>281220</v>
      </c>
      <c r="I55" s="22">
        <f>+H55/D55*100</f>
        <v>84.394694196026649</v>
      </c>
      <c r="J55" s="24">
        <f t="shared" si="4"/>
        <v>100</v>
      </c>
    </row>
    <row r="56" spans="1:10" ht="19.5" customHeight="1">
      <c r="A56" s="34" t="s">
        <v>41</v>
      </c>
      <c r="B56" s="34"/>
      <c r="C56" s="19" t="s">
        <v>44</v>
      </c>
      <c r="D56" s="24">
        <f>+D14+D17+D20+D23+D26+D29+D32+D35+D38+D41+D44+D47+D50+D53</f>
        <v>826856</v>
      </c>
      <c r="E56" s="24">
        <f>+E14+E17+E20+E23+E26+E29+E32+E35+E38+E41+E44+E47+E50+E53</f>
        <v>826856</v>
      </c>
      <c r="F56" s="24">
        <f t="shared" si="4"/>
        <v>267020</v>
      </c>
      <c r="G56" s="24">
        <f t="shared" si="4"/>
        <v>789356</v>
      </c>
      <c r="H56" s="24">
        <f t="shared" si="4"/>
        <v>789356</v>
      </c>
      <c r="I56" s="22">
        <f>+H56/D56*100</f>
        <v>95.464748396335025</v>
      </c>
      <c r="J56" s="24">
        <f t="shared" si="4"/>
        <v>100.00000000000001</v>
      </c>
    </row>
  </sheetData>
  <sheetProtection selectLockedCells="1" selectUnlockedCells="1"/>
  <mergeCells count="24">
    <mergeCell ref="A36:J36"/>
    <mergeCell ref="A1:J1"/>
    <mergeCell ref="A2:J2"/>
    <mergeCell ref="A3:J3"/>
    <mergeCell ref="A4:J4"/>
    <mergeCell ref="A5:J5"/>
    <mergeCell ref="A21:J21"/>
    <mergeCell ref="A24:J24"/>
    <mergeCell ref="A27:J27"/>
    <mergeCell ref="A30:J30"/>
    <mergeCell ref="A33:J33"/>
    <mergeCell ref="A6:J6"/>
    <mergeCell ref="A7:J7"/>
    <mergeCell ref="A8:J8"/>
    <mergeCell ref="A15:J15"/>
    <mergeCell ref="A18:J18"/>
    <mergeCell ref="A54:J54"/>
    <mergeCell ref="A55:B55"/>
    <mergeCell ref="A56:B56"/>
    <mergeCell ref="A39:J39"/>
    <mergeCell ref="A42:J42"/>
    <mergeCell ref="A45:J45"/>
    <mergeCell ref="A48:J48"/>
    <mergeCell ref="A51:J51"/>
  </mergeCells>
  <printOptions horizontalCentered="1" verticalCentered="1"/>
  <pageMargins left="0.74791666666666667" right="0.74791666666666667" top="0.98402777777777772" bottom="0.51180555555555551" header="0.51180555555555551" footer="0.51180555555555551"/>
  <pageSetup paperSize="8" scale="66" firstPageNumber="0" orientation="landscape" verticalDpi="300" r:id="rId1"/>
  <headerFooter alignWithMargins="0"/>
  <ignoredErrors>
    <ignoredError sqref="F17 I55:I5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1D</vt:lpstr>
      <vt:lpstr>'1D'!Print_Area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Elina Mohanty</dc:creator>
  <cp:lastModifiedBy>Deepika Chavan</cp:lastModifiedBy>
  <cp:lastPrinted>2020-11-04T07:15:48Z</cp:lastPrinted>
  <dcterms:created xsi:type="dcterms:W3CDTF">2020-08-17T03:41:00Z</dcterms:created>
  <dcterms:modified xsi:type="dcterms:W3CDTF">2022-09-13T08:42:53Z</dcterms:modified>
</cp:coreProperties>
</file>