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240" yWindow="105" windowWidth="20055" windowHeight="8445"/>
  </bookViews>
  <sheets>
    <sheet name="5R" sheetId="1" r:id="rId1"/>
  </sheets>
  <calcPr calcId="162913"/>
</workbook>
</file>

<file path=xl/calcChain.xml><?xml version="1.0" encoding="utf-8"?>
<calcChain xmlns="http://schemas.openxmlformats.org/spreadsheetml/2006/main">
  <c r="L41" i="1" l="1"/>
  <c r="I41" i="1"/>
  <c r="H41" i="1"/>
  <c r="G41" i="1"/>
  <c r="F41" i="1"/>
  <c r="E41" i="1"/>
  <c r="D41" i="1"/>
  <c r="M40" i="1"/>
  <c r="K40" i="1"/>
  <c r="J40" i="1"/>
  <c r="M39" i="1"/>
  <c r="K39" i="1"/>
  <c r="J39" i="1"/>
  <c r="K38" i="1"/>
  <c r="M38" i="1" s="1"/>
  <c r="J38" i="1"/>
  <c r="K37" i="1"/>
  <c r="M37" i="1" s="1"/>
  <c r="J37" i="1"/>
  <c r="M36" i="1"/>
  <c r="K36" i="1"/>
  <c r="J36" i="1"/>
  <c r="K35" i="1"/>
  <c r="J35" i="1"/>
  <c r="K34" i="1"/>
  <c r="M34" i="1" s="1"/>
  <c r="J34" i="1"/>
  <c r="K33" i="1"/>
  <c r="M33" i="1" s="1"/>
  <c r="J33" i="1"/>
  <c r="K32" i="1"/>
  <c r="J32" i="1"/>
  <c r="M31" i="1"/>
  <c r="K31" i="1"/>
  <c r="J31" i="1"/>
  <c r="K30" i="1"/>
  <c r="J30" i="1"/>
  <c r="K29" i="1"/>
  <c r="J29" i="1"/>
  <c r="K28" i="1"/>
  <c r="M28" i="1" s="1"/>
  <c r="J28" i="1"/>
  <c r="K27" i="1"/>
  <c r="J27" i="1"/>
  <c r="M26" i="1"/>
  <c r="K26" i="1"/>
  <c r="J26" i="1"/>
  <c r="K25" i="1"/>
  <c r="M25" i="1" s="1"/>
  <c r="J25" i="1"/>
  <c r="K24" i="1"/>
  <c r="M24" i="1" s="1"/>
  <c r="J24" i="1"/>
  <c r="K23" i="1"/>
  <c r="M23" i="1" s="1"/>
  <c r="J23" i="1"/>
  <c r="M22" i="1"/>
  <c r="K22" i="1"/>
  <c r="J22" i="1"/>
  <c r="K21" i="1"/>
  <c r="M21" i="1" s="1"/>
  <c r="J21" i="1"/>
  <c r="K20" i="1"/>
  <c r="M20" i="1" s="1"/>
  <c r="J20" i="1"/>
  <c r="K19" i="1"/>
  <c r="M19" i="1" s="1"/>
  <c r="J19" i="1"/>
  <c r="M18" i="1"/>
  <c r="K18" i="1"/>
  <c r="J18" i="1"/>
  <c r="K17" i="1"/>
  <c r="M17" i="1" s="1"/>
  <c r="J17" i="1"/>
  <c r="K16" i="1"/>
  <c r="M16" i="1" s="1"/>
  <c r="J16" i="1"/>
  <c r="K15" i="1"/>
  <c r="M15" i="1" s="1"/>
  <c r="J15" i="1"/>
  <c r="M14" i="1"/>
  <c r="K14" i="1"/>
  <c r="J14" i="1"/>
  <c r="K13" i="1"/>
  <c r="J13" i="1"/>
  <c r="K12" i="1"/>
  <c r="K41" i="1" s="1"/>
  <c r="M41" i="1" s="1"/>
  <c r="J12" i="1"/>
  <c r="J41" i="1" s="1"/>
  <c r="M12" i="1" l="1"/>
</calcChain>
</file>

<file path=xl/sharedStrings.xml><?xml version="1.0" encoding="utf-8"?>
<sst xmlns="http://schemas.openxmlformats.org/spreadsheetml/2006/main" count="97" uniqueCount="95">
  <si>
    <t>संभाव्यता +</t>
  </si>
  <si>
    <t xml:space="preserve">संवितरण  </t>
  </si>
  <si>
    <t>सिंचाई</t>
  </si>
  <si>
    <t>पुल</t>
  </si>
  <si>
    <t>सड़क</t>
  </si>
  <si>
    <t>Potential+</t>
  </si>
  <si>
    <t>Total</t>
  </si>
  <si>
    <t>Target</t>
  </si>
  <si>
    <t>Irrigation</t>
  </si>
  <si>
    <t>Bridges</t>
  </si>
  <si>
    <t>Roads</t>
  </si>
  <si>
    <t xml:space="preserve">असम </t>
  </si>
  <si>
    <t>Assam</t>
  </si>
  <si>
    <t>छत्तीसगढ़</t>
  </si>
  <si>
    <t>Chattisgarh</t>
  </si>
  <si>
    <t>गुजरात</t>
  </si>
  <si>
    <t>Gujarat</t>
  </si>
  <si>
    <t xml:space="preserve">हरियाणा </t>
  </si>
  <si>
    <t>Haryana</t>
  </si>
  <si>
    <t xml:space="preserve">हिमाचल प्रदेश </t>
  </si>
  <si>
    <t>Himachal Pradesh</t>
  </si>
  <si>
    <t>Jammu &amp; Kashmir</t>
  </si>
  <si>
    <t>कर्नाटक</t>
  </si>
  <si>
    <t>Karnataka</t>
  </si>
  <si>
    <t>केरल</t>
  </si>
  <si>
    <t>Kerala</t>
  </si>
  <si>
    <t>मध्य प्रदेश</t>
  </si>
  <si>
    <t>Madhya Pradesh</t>
  </si>
  <si>
    <t>महाराष्ट्र</t>
  </si>
  <si>
    <t>Maharashtra</t>
  </si>
  <si>
    <t>ओड़ीशा</t>
  </si>
  <si>
    <t>पंजाब</t>
  </si>
  <si>
    <t>Punjab</t>
  </si>
  <si>
    <t>राजस्थान</t>
  </si>
  <si>
    <t>Rajasthan</t>
  </si>
  <si>
    <t>तमिलनाडु</t>
  </si>
  <si>
    <t>उत्तर प्रदेश</t>
  </si>
  <si>
    <t>Uttar Pradesh</t>
  </si>
  <si>
    <t>प. बंगाल</t>
  </si>
  <si>
    <t>West Bengal</t>
  </si>
  <si>
    <t>कुल</t>
  </si>
  <si>
    <t>+: Anticipated</t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</si>
  <si>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करोड़)</t>
    </r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</si>
  <si>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Crore)</t>
    </r>
  </si>
  <si>
    <t>No. of 
Projects</t>
  </si>
  <si>
    <t xml:space="preserve">परियोजनाओं
की संख्या </t>
  </si>
  <si>
    <t xml:space="preserve">कुल 
परिव्यय </t>
  </si>
  <si>
    <t>आरआईडीएफ ऋण</t>
  </si>
  <si>
    <t xml:space="preserve">सरकार का 
अंशदान  </t>
  </si>
  <si>
    <t>लक्ष्य का %</t>
  </si>
  <si>
    <t>Total 
Outlay</t>
  </si>
  <si>
    <t>RIDF
 Loan</t>
  </si>
  <si>
    <t>Govt. 
Contribution</t>
  </si>
  <si>
    <t>राज्य / State</t>
  </si>
  <si>
    <t>% to 
Target</t>
  </si>
  <si>
    <t>क्र सं 
 Sr. No.</t>
  </si>
  <si>
    <t>अरुणाचल प्रदेश</t>
  </si>
  <si>
    <t>जम्मू और कश्मीर</t>
  </si>
  <si>
    <t>मणिपुर</t>
  </si>
  <si>
    <t>Manipur</t>
  </si>
  <si>
    <t>मेघालय</t>
  </si>
  <si>
    <t>Meghalaya</t>
  </si>
  <si>
    <t>मिज़ोरम</t>
  </si>
  <si>
    <t>Mizoram</t>
  </si>
  <si>
    <t>नागालैंड</t>
  </si>
  <si>
    <t>Nagaland</t>
  </si>
  <si>
    <t>सिक्किम</t>
  </si>
  <si>
    <t>Sikkim</t>
  </si>
  <si>
    <t xml:space="preserve">नोट:  सिंचाई के लिए हेक्टे, ग्रामीण पुल के लिए मी., सड़क के लिए किमी में संभाव्यता इंगित है </t>
  </si>
  <si>
    <t>Arunachal Pradesh</t>
  </si>
  <si>
    <t xml:space="preserve">बिहार </t>
  </si>
  <si>
    <t>Bihar</t>
  </si>
  <si>
    <t>Tamilnadu</t>
  </si>
  <si>
    <t>उत्तराखंड</t>
  </si>
  <si>
    <t>Uttarakhand</t>
  </si>
  <si>
    <t>झारखंड</t>
  </si>
  <si>
    <t>Jharkhand</t>
  </si>
  <si>
    <t>त्रिपुरा</t>
  </si>
  <si>
    <t>Tripura</t>
  </si>
  <si>
    <t>आंध्र प्रदेश/ तेलंगणा</t>
  </si>
  <si>
    <t>Andhra Pradesh/Telangana</t>
  </si>
  <si>
    <t>गोवा</t>
  </si>
  <si>
    <t>Goa</t>
  </si>
  <si>
    <t>विवरण 5  आर</t>
  </si>
  <si>
    <t>STATEMENT  5R</t>
  </si>
  <si>
    <t xml:space="preserve">STATEWISE DETAILS OF PROJECTS SANCTIONED UNDER RURAL INFRASTRUCTURE DEVELOPMENT FUND (RIDF -XVIII)  </t>
  </si>
  <si>
    <t>+: प्रत्याशित</t>
  </si>
  <si>
    <t>Note: Potential for Irrigation in ha, rural bridges in mtrs, roads in kms</t>
  </si>
  <si>
    <t>पुड्डुचेरी</t>
  </si>
  <si>
    <t>Puducherry</t>
  </si>
  <si>
    <t xml:space="preserve">Disbursement </t>
  </si>
  <si>
    <t>लक्ष्य 
(31/03/22)</t>
  </si>
  <si>
    <t>POSITION OF DISBURSEMENT AS ON 31 MARCH 2022 - CLOSED TRANCHE</t>
  </si>
  <si>
    <t xml:space="preserve">ग्रामीण आधारभूत संरचना विकास निधि (आरआईडीएफ XVIII) के अंतर्गत मंजूर परियोजनाओं का राज्य-वार ब्यौरा - 31 मार्च 2022 को वितरण की स्थिति - बंद खेप </t>
  </si>
  <si>
    <t>Odisha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</si>
</sst>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1"/>
      <color theme="1"/>
      <name val="Rupee Foradian"/>
      <family val="2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3" fillId="0" borderId="1" xfId="0" applyFont="1" applyBorder="1"/>
    <xf numFmtId="1" fontId="1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quotePrefix="1" applyFont="1" applyBorder="1" applyAlignment="1">
      <alignment horizontal="left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="115" zoomScaleSheetLayoutView="115" workbookViewId="0">
      <selection sqref="A1:M1"/>
    </sheetView>
  </sheetViews>
  <sheetFormatPr defaultRowHeight="14.25"/>
  <cols>
    <col min="1" max="1" width="6.85546875" style="1" customWidth="1"/>
    <col min="2" max="2" width="19" style="1" bestFit="1" customWidth="1"/>
    <col min="3" max="3" width="29" style="1" bestFit="1" customWidth="1"/>
    <col min="4" max="4" width="12.5703125" style="1" customWidth="1"/>
    <col min="5" max="5" width="13.5703125" style="1" bestFit="1" customWidth="1"/>
    <col min="6" max="6" width="11" style="1" bestFit="1" customWidth="1"/>
    <col min="7" max="7" width="9" style="1" bestFit="1" customWidth="1"/>
    <col min="8" max="8" width="10.42578125" style="1" bestFit="1" customWidth="1"/>
    <col min="9" max="9" width="12.28515625" style="1" customWidth="1"/>
    <col min="10" max="10" width="16.85546875" style="1" bestFit="1" customWidth="1"/>
    <col min="11" max="11" width="12.5703125" style="1" bestFit="1" customWidth="1"/>
    <col min="12" max="12" width="17.85546875" style="1" bestFit="1" customWidth="1"/>
    <col min="13" max="13" width="12.28515625" style="1" bestFit="1" customWidth="1"/>
    <col min="14" max="16384" width="9.140625" style="1"/>
  </cols>
  <sheetData>
    <row r="1" spans="1:13">
      <c r="A1" s="10" t="s">
        <v>83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>
      <c r="A2" s="10" t="s">
        <v>93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>
      <c r="A3" s="10" t="s">
        <v>84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 t="s">
        <v>85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 t="s">
        <v>92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1:13">
      <c r="A7" s="12" t="s">
        <v>43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</row>
    <row r="8" spans="1:13" s="2" customFormat="1" ht="15" customHeight="1">
      <c r="A8" s="20" t="s">
        <v>55</v>
      </c>
      <c r="B8" s="22" t="s">
        <v>53</v>
      </c>
      <c r="C8" s="23"/>
      <c r="D8" s="11" t="s">
        <v>45</v>
      </c>
      <c r="E8" s="9" t="s">
        <v>0</v>
      </c>
      <c r="F8" s="9"/>
      <c r="G8" s="9"/>
      <c r="H8" s="11" t="s">
        <v>46</v>
      </c>
      <c r="I8" s="11" t="s">
        <v>47</v>
      </c>
      <c r="J8" s="11" t="s">
        <v>48</v>
      </c>
      <c r="K8" s="11" t="s">
        <v>91</v>
      </c>
      <c r="L8" s="9" t="s">
        <v>1</v>
      </c>
      <c r="M8" s="9" t="s">
        <v>49</v>
      </c>
    </row>
    <row r="9" spans="1:13" s="2" customFormat="1">
      <c r="A9" s="28"/>
      <c r="B9" s="24"/>
      <c r="C9" s="25"/>
      <c r="D9" s="11"/>
      <c r="E9" s="4" t="s">
        <v>2</v>
      </c>
      <c r="F9" s="4" t="s">
        <v>3</v>
      </c>
      <c r="G9" s="4" t="s">
        <v>4</v>
      </c>
      <c r="H9" s="9"/>
      <c r="I9" s="11"/>
      <c r="J9" s="11"/>
      <c r="K9" s="11"/>
      <c r="L9" s="9"/>
      <c r="M9" s="9"/>
    </row>
    <row r="10" spans="1:13" s="2" customFormat="1" ht="15" customHeight="1">
      <c r="A10" s="28"/>
      <c r="B10" s="24"/>
      <c r="C10" s="25"/>
      <c r="D10" s="11" t="s">
        <v>44</v>
      </c>
      <c r="E10" s="9" t="s">
        <v>5</v>
      </c>
      <c r="F10" s="9"/>
      <c r="G10" s="9"/>
      <c r="H10" s="11" t="s">
        <v>50</v>
      </c>
      <c r="I10" s="11" t="s">
        <v>51</v>
      </c>
      <c r="J10" s="11" t="s">
        <v>52</v>
      </c>
      <c r="K10" s="9" t="s">
        <v>7</v>
      </c>
      <c r="L10" s="11" t="s">
        <v>90</v>
      </c>
      <c r="M10" s="20" t="s">
        <v>54</v>
      </c>
    </row>
    <row r="11" spans="1:13" s="2" customFormat="1">
      <c r="A11" s="29"/>
      <c r="B11" s="26"/>
      <c r="C11" s="27"/>
      <c r="D11" s="9"/>
      <c r="E11" s="4" t="s">
        <v>8</v>
      </c>
      <c r="F11" s="4" t="s">
        <v>9</v>
      </c>
      <c r="G11" s="4" t="s">
        <v>10</v>
      </c>
      <c r="H11" s="9"/>
      <c r="I11" s="9"/>
      <c r="J11" s="9"/>
      <c r="K11" s="9"/>
      <c r="L11" s="9"/>
      <c r="M11" s="21"/>
    </row>
    <row r="12" spans="1:13">
      <c r="A12" s="8">
        <v>1</v>
      </c>
      <c r="B12" s="7" t="s">
        <v>79</v>
      </c>
      <c r="C12" s="7" t="s">
        <v>80</v>
      </c>
      <c r="D12" s="5">
        <v>959</v>
      </c>
      <c r="E12" s="5">
        <v>15837.93</v>
      </c>
      <c r="F12" s="5">
        <v>4737.24</v>
      </c>
      <c r="G12" s="5">
        <v>978.1</v>
      </c>
      <c r="H12" s="5">
        <v>1257.52</v>
      </c>
      <c r="I12" s="5">
        <v>1054.96</v>
      </c>
      <c r="J12" s="5">
        <f>+H12-I12</f>
        <v>202.55999999999995</v>
      </c>
      <c r="K12" s="5">
        <f t="shared" ref="K12:K40" si="0">+I12</f>
        <v>1054.96</v>
      </c>
      <c r="L12" s="5">
        <v>929.07</v>
      </c>
      <c r="M12" s="5">
        <f>+IF(L12&gt;0,L12/K12%,"NA")</f>
        <v>88.066846136346413</v>
      </c>
    </row>
    <row r="13" spans="1:13">
      <c r="A13" s="8">
        <v>2</v>
      </c>
      <c r="B13" s="3" t="s">
        <v>56</v>
      </c>
      <c r="C13" s="3" t="s">
        <v>69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f t="shared" ref="J13:J39" si="1">+H13-I13</f>
        <v>0</v>
      </c>
      <c r="K13" s="5">
        <f t="shared" si="0"/>
        <v>0</v>
      </c>
      <c r="L13" s="5">
        <v>0</v>
      </c>
      <c r="M13" s="5">
        <v>0</v>
      </c>
    </row>
    <row r="14" spans="1:13">
      <c r="A14" s="8">
        <v>3</v>
      </c>
      <c r="B14" s="3" t="s">
        <v>11</v>
      </c>
      <c r="C14" s="3" t="s">
        <v>12</v>
      </c>
      <c r="D14" s="5">
        <v>1472</v>
      </c>
      <c r="E14" s="5">
        <v>94207</v>
      </c>
      <c r="F14" s="5">
        <v>0</v>
      </c>
      <c r="G14" s="5">
        <v>0</v>
      </c>
      <c r="H14" s="5">
        <v>274.69</v>
      </c>
      <c r="I14" s="5">
        <v>260.95999999999998</v>
      </c>
      <c r="J14" s="5">
        <f t="shared" si="1"/>
        <v>13.730000000000018</v>
      </c>
      <c r="K14" s="5">
        <f t="shared" si="0"/>
        <v>260.95999999999998</v>
      </c>
      <c r="L14" s="5">
        <v>242.69980000000001</v>
      </c>
      <c r="M14" s="5">
        <f t="shared" ref="M14:M39" si="2">+IF(L14&gt;0,L14/K14%,"NA")</f>
        <v>93.002682403433482</v>
      </c>
    </row>
    <row r="15" spans="1:13">
      <c r="A15" s="8">
        <v>4</v>
      </c>
      <c r="B15" s="3" t="s">
        <v>70</v>
      </c>
      <c r="C15" s="3" t="s">
        <v>71</v>
      </c>
      <c r="D15" s="5">
        <v>678</v>
      </c>
      <c r="E15" s="5">
        <v>10860</v>
      </c>
      <c r="F15" s="5">
        <v>26880.79</v>
      </c>
      <c r="G15" s="5">
        <v>55.8</v>
      </c>
      <c r="H15" s="5">
        <v>1805.87</v>
      </c>
      <c r="I15" s="5">
        <v>1490.16</v>
      </c>
      <c r="J15" s="5">
        <f t="shared" si="1"/>
        <v>315.70999999999981</v>
      </c>
      <c r="K15" s="5">
        <f t="shared" si="0"/>
        <v>1490.16</v>
      </c>
      <c r="L15" s="5">
        <v>1349.72</v>
      </c>
      <c r="M15" s="5">
        <f t="shared" si="2"/>
        <v>90.575508670209913</v>
      </c>
    </row>
    <row r="16" spans="1:13">
      <c r="A16" s="8">
        <v>5</v>
      </c>
      <c r="B16" s="3" t="s">
        <v>13</v>
      </c>
      <c r="C16" s="3" t="s">
        <v>14</v>
      </c>
      <c r="D16" s="5">
        <v>1970</v>
      </c>
      <c r="E16" s="5">
        <v>2563</v>
      </c>
      <c r="F16" s="5">
        <v>0</v>
      </c>
      <c r="G16" s="5">
        <v>3523.27</v>
      </c>
      <c r="H16" s="5">
        <v>1226.8699999999999</v>
      </c>
      <c r="I16" s="5">
        <v>982.79</v>
      </c>
      <c r="J16" s="5">
        <f t="shared" si="1"/>
        <v>244.07999999999993</v>
      </c>
      <c r="K16" s="5">
        <f t="shared" si="0"/>
        <v>982.79</v>
      </c>
      <c r="L16" s="5">
        <v>744.24</v>
      </c>
      <c r="M16" s="5">
        <f t="shared" si="2"/>
        <v>75.727266252200366</v>
      </c>
    </row>
    <row r="17" spans="1:13">
      <c r="A17" s="8">
        <v>6</v>
      </c>
      <c r="B17" s="3" t="s">
        <v>81</v>
      </c>
      <c r="C17" s="3" t="s">
        <v>82</v>
      </c>
      <c r="D17" s="5">
        <v>7</v>
      </c>
      <c r="E17" s="5">
        <v>21055</v>
      </c>
      <c r="F17" s="5">
        <v>1102.22</v>
      </c>
      <c r="G17" s="5">
        <v>0</v>
      </c>
      <c r="H17" s="5">
        <v>229.84</v>
      </c>
      <c r="I17" s="5">
        <v>195</v>
      </c>
      <c r="J17" s="5">
        <f t="shared" si="1"/>
        <v>34.840000000000003</v>
      </c>
      <c r="K17" s="5">
        <f t="shared" si="0"/>
        <v>195</v>
      </c>
      <c r="L17" s="5">
        <v>189.92</v>
      </c>
      <c r="M17" s="5">
        <f t="shared" si="2"/>
        <v>97.39487179487179</v>
      </c>
    </row>
    <row r="18" spans="1:13">
      <c r="A18" s="8">
        <v>7</v>
      </c>
      <c r="B18" s="3" t="s">
        <v>15</v>
      </c>
      <c r="C18" s="3" t="s">
        <v>16</v>
      </c>
      <c r="D18" s="5">
        <v>3806</v>
      </c>
      <c r="E18" s="5">
        <v>301533</v>
      </c>
      <c r="F18" s="5">
        <v>0</v>
      </c>
      <c r="G18" s="5">
        <v>0</v>
      </c>
      <c r="H18" s="5">
        <v>1789.17</v>
      </c>
      <c r="I18" s="5">
        <v>1464.1999999999998</v>
      </c>
      <c r="J18" s="5">
        <f t="shared" si="1"/>
        <v>324.97000000000025</v>
      </c>
      <c r="K18" s="5">
        <f t="shared" si="0"/>
        <v>1464.1999999999998</v>
      </c>
      <c r="L18" s="5">
        <v>1409.47</v>
      </c>
      <c r="M18" s="5">
        <f t="shared" si="2"/>
        <v>96.262122660838699</v>
      </c>
    </row>
    <row r="19" spans="1:13">
      <c r="A19" s="8">
        <v>8</v>
      </c>
      <c r="B19" s="3" t="s">
        <v>17</v>
      </c>
      <c r="C19" s="3" t="s">
        <v>18</v>
      </c>
      <c r="D19" s="5">
        <v>38</v>
      </c>
      <c r="E19" s="5">
        <v>0</v>
      </c>
      <c r="F19" s="5">
        <v>0</v>
      </c>
      <c r="G19" s="5">
        <v>322.93</v>
      </c>
      <c r="H19" s="5">
        <v>451.29</v>
      </c>
      <c r="I19" s="5">
        <v>353.97999999999996</v>
      </c>
      <c r="J19" s="5">
        <f t="shared" si="1"/>
        <v>97.310000000000059</v>
      </c>
      <c r="K19" s="5">
        <f t="shared" si="0"/>
        <v>353.97999999999996</v>
      </c>
      <c r="L19" s="5">
        <v>311.36</v>
      </c>
      <c r="M19" s="5">
        <f t="shared" si="2"/>
        <v>87.959771738516309</v>
      </c>
    </row>
    <row r="20" spans="1:13">
      <c r="A20" s="8">
        <v>9</v>
      </c>
      <c r="B20" s="3" t="s">
        <v>19</v>
      </c>
      <c r="C20" s="3" t="s">
        <v>20</v>
      </c>
      <c r="D20" s="5">
        <v>1159</v>
      </c>
      <c r="E20" s="5">
        <v>4453.97</v>
      </c>
      <c r="F20" s="5">
        <v>1520.12</v>
      </c>
      <c r="G20" s="5">
        <v>415.26</v>
      </c>
      <c r="H20" s="5">
        <v>475.82</v>
      </c>
      <c r="I20" s="5">
        <v>421.87</v>
      </c>
      <c r="J20" s="5">
        <f t="shared" si="1"/>
        <v>53.949999999999989</v>
      </c>
      <c r="K20" s="5">
        <f t="shared" si="0"/>
        <v>421.87</v>
      </c>
      <c r="L20" s="5">
        <v>391.06</v>
      </c>
      <c r="M20" s="5">
        <f t="shared" si="2"/>
        <v>92.696802332472089</v>
      </c>
    </row>
    <row r="21" spans="1:13">
      <c r="A21" s="8">
        <v>10</v>
      </c>
      <c r="B21" s="3" t="s">
        <v>57</v>
      </c>
      <c r="C21" s="3" t="s">
        <v>21</v>
      </c>
      <c r="D21" s="5">
        <v>95</v>
      </c>
      <c r="E21" s="5">
        <v>0</v>
      </c>
      <c r="F21" s="5">
        <v>1157</v>
      </c>
      <c r="G21" s="5">
        <v>424.97</v>
      </c>
      <c r="H21" s="5">
        <v>306.62</v>
      </c>
      <c r="I21" s="5">
        <v>275.95999999999998</v>
      </c>
      <c r="J21" s="5">
        <f t="shared" si="1"/>
        <v>30.660000000000025</v>
      </c>
      <c r="K21" s="5">
        <f t="shared" si="0"/>
        <v>275.95999999999998</v>
      </c>
      <c r="L21" s="5">
        <v>236.33</v>
      </c>
      <c r="M21" s="5">
        <f t="shared" si="2"/>
        <v>85.639223075808104</v>
      </c>
    </row>
    <row r="22" spans="1:13">
      <c r="A22" s="8">
        <v>11</v>
      </c>
      <c r="B22" s="3" t="s">
        <v>75</v>
      </c>
      <c r="C22" s="3" t="s">
        <v>76</v>
      </c>
      <c r="D22" s="5">
        <v>133</v>
      </c>
      <c r="E22" s="5">
        <v>0</v>
      </c>
      <c r="F22" s="5">
        <v>12608.1</v>
      </c>
      <c r="G22" s="5">
        <v>263.58</v>
      </c>
      <c r="H22" s="5">
        <v>559.34</v>
      </c>
      <c r="I22" s="5">
        <v>447.57</v>
      </c>
      <c r="J22" s="5">
        <f t="shared" si="1"/>
        <v>111.77000000000004</v>
      </c>
      <c r="K22" s="5">
        <f t="shared" si="0"/>
        <v>447.57</v>
      </c>
      <c r="L22" s="5">
        <v>415.07</v>
      </c>
      <c r="M22" s="5">
        <f t="shared" si="2"/>
        <v>92.738566034363345</v>
      </c>
    </row>
    <row r="23" spans="1:13">
      <c r="A23" s="8">
        <v>12</v>
      </c>
      <c r="B23" s="3" t="s">
        <v>22</v>
      </c>
      <c r="C23" s="3" t="s">
        <v>23</v>
      </c>
      <c r="D23" s="5">
        <v>1030</v>
      </c>
      <c r="E23" s="5">
        <v>12264.45</v>
      </c>
      <c r="F23" s="5">
        <v>3230.77</v>
      </c>
      <c r="G23" s="5">
        <v>1502.47</v>
      </c>
      <c r="H23" s="5">
        <v>749.58</v>
      </c>
      <c r="I23" s="5">
        <v>619.45999999999992</v>
      </c>
      <c r="J23" s="5">
        <f t="shared" si="1"/>
        <v>130.12000000000012</v>
      </c>
      <c r="K23" s="5">
        <f t="shared" si="0"/>
        <v>619.45999999999992</v>
      </c>
      <c r="L23" s="5">
        <v>548.08799999999997</v>
      </c>
      <c r="M23" s="5">
        <f t="shared" si="2"/>
        <v>88.478352113130796</v>
      </c>
    </row>
    <row r="24" spans="1:13">
      <c r="A24" s="8">
        <v>13</v>
      </c>
      <c r="B24" s="3" t="s">
        <v>24</v>
      </c>
      <c r="C24" s="3" t="s">
        <v>25</v>
      </c>
      <c r="D24" s="5">
        <v>187</v>
      </c>
      <c r="E24" s="5">
        <v>6743</v>
      </c>
      <c r="F24" s="5">
        <v>677.34</v>
      </c>
      <c r="G24" s="5">
        <v>223.79</v>
      </c>
      <c r="H24" s="5">
        <v>886.88</v>
      </c>
      <c r="I24" s="5">
        <v>717.17000000000007</v>
      </c>
      <c r="J24" s="5">
        <f t="shared" si="1"/>
        <v>169.70999999999992</v>
      </c>
      <c r="K24" s="5">
        <f t="shared" si="0"/>
        <v>717.17000000000007</v>
      </c>
      <c r="L24" s="5">
        <v>654.21</v>
      </c>
      <c r="M24" s="5">
        <f t="shared" si="2"/>
        <v>91.221049402512648</v>
      </c>
    </row>
    <row r="25" spans="1:13">
      <c r="A25" s="8">
        <v>14</v>
      </c>
      <c r="B25" s="3" t="s">
        <v>26</v>
      </c>
      <c r="C25" s="3" t="s">
        <v>27</v>
      </c>
      <c r="D25" s="5">
        <v>565</v>
      </c>
      <c r="E25" s="5">
        <v>172456</v>
      </c>
      <c r="F25" s="5">
        <v>0</v>
      </c>
      <c r="G25" s="5">
        <v>982.19</v>
      </c>
      <c r="H25" s="5">
        <v>2094.25</v>
      </c>
      <c r="I25" s="5">
        <v>1671.65</v>
      </c>
      <c r="J25" s="5">
        <f t="shared" si="1"/>
        <v>422.59999999999991</v>
      </c>
      <c r="K25" s="5">
        <f t="shared" si="0"/>
        <v>1671.65</v>
      </c>
      <c r="L25" s="5">
        <v>1303.5900000000001</v>
      </c>
      <c r="M25" s="5">
        <f t="shared" si="2"/>
        <v>77.982233122962356</v>
      </c>
    </row>
    <row r="26" spans="1:13">
      <c r="A26" s="8">
        <v>15</v>
      </c>
      <c r="B26" s="3" t="s">
        <v>28</v>
      </c>
      <c r="C26" s="3" t="s">
        <v>29</v>
      </c>
      <c r="D26" s="5">
        <v>827</v>
      </c>
      <c r="E26" s="5">
        <v>0</v>
      </c>
      <c r="F26" s="5">
        <v>4513.87</v>
      </c>
      <c r="G26" s="5">
        <v>1563.71</v>
      </c>
      <c r="H26" s="5">
        <v>699.63</v>
      </c>
      <c r="I26" s="5">
        <v>559.70000000000005</v>
      </c>
      <c r="J26" s="5">
        <f t="shared" si="1"/>
        <v>139.92999999999995</v>
      </c>
      <c r="K26" s="5">
        <f t="shared" si="0"/>
        <v>559.70000000000005</v>
      </c>
      <c r="L26" s="5">
        <v>504.99</v>
      </c>
      <c r="M26" s="5">
        <f t="shared" si="2"/>
        <v>90.225120600321603</v>
      </c>
    </row>
    <row r="27" spans="1:13">
      <c r="A27" s="8">
        <v>16</v>
      </c>
      <c r="B27" s="3" t="s">
        <v>58</v>
      </c>
      <c r="C27" s="3" t="s">
        <v>59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f t="shared" si="1"/>
        <v>0</v>
      </c>
      <c r="K27" s="5">
        <f t="shared" si="0"/>
        <v>0</v>
      </c>
      <c r="L27" s="5">
        <v>0</v>
      </c>
      <c r="M27" s="5">
        <v>0</v>
      </c>
    </row>
    <row r="28" spans="1:13">
      <c r="A28" s="8">
        <v>17</v>
      </c>
      <c r="B28" s="3" t="s">
        <v>60</v>
      </c>
      <c r="C28" s="3" t="s">
        <v>61</v>
      </c>
      <c r="D28" s="5">
        <v>8</v>
      </c>
      <c r="E28" s="5">
        <v>0</v>
      </c>
      <c r="F28" s="5">
        <v>0</v>
      </c>
      <c r="G28" s="5">
        <v>0</v>
      </c>
      <c r="H28" s="5">
        <v>7.18</v>
      </c>
      <c r="I28" s="5">
        <v>6.82</v>
      </c>
      <c r="J28" s="5">
        <f t="shared" si="1"/>
        <v>0.35999999999999943</v>
      </c>
      <c r="K28" s="5">
        <f t="shared" si="0"/>
        <v>6.82</v>
      </c>
      <c r="L28" s="5">
        <v>5.64</v>
      </c>
      <c r="M28" s="5">
        <f t="shared" si="2"/>
        <v>82.697947214076251</v>
      </c>
    </row>
    <row r="29" spans="1:13">
      <c r="A29" s="8">
        <v>18</v>
      </c>
      <c r="B29" s="3" t="s">
        <v>62</v>
      </c>
      <c r="C29" s="3" t="s">
        <v>63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f t="shared" si="1"/>
        <v>0</v>
      </c>
      <c r="K29" s="5">
        <f t="shared" si="0"/>
        <v>0</v>
      </c>
      <c r="L29" s="5">
        <v>0</v>
      </c>
      <c r="M29" s="5">
        <v>0</v>
      </c>
    </row>
    <row r="30" spans="1:13">
      <c r="A30" s="8">
        <v>19</v>
      </c>
      <c r="B30" s="3" t="s">
        <v>64</v>
      </c>
      <c r="C30" s="3" t="s">
        <v>65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f t="shared" si="1"/>
        <v>0</v>
      </c>
      <c r="K30" s="5">
        <f t="shared" si="0"/>
        <v>0</v>
      </c>
      <c r="L30" s="5">
        <v>0</v>
      </c>
      <c r="M30" s="5">
        <v>0</v>
      </c>
    </row>
    <row r="31" spans="1:13">
      <c r="A31" s="8">
        <v>20</v>
      </c>
      <c r="B31" s="3" t="s">
        <v>30</v>
      </c>
      <c r="C31" s="3" t="s">
        <v>94</v>
      </c>
      <c r="D31" s="5">
        <v>25826</v>
      </c>
      <c r="E31" s="5">
        <v>327184</v>
      </c>
      <c r="F31" s="5">
        <v>8940.17</v>
      </c>
      <c r="G31" s="5">
        <v>642.32000000000005</v>
      </c>
      <c r="H31" s="5">
        <v>1819.5</v>
      </c>
      <c r="I31" s="5">
        <v>1416.6599999999999</v>
      </c>
      <c r="J31" s="5">
        <f t="shared" si="1"/>
        <v>402.84000000000015</v>
      </c>
      <c r="K31" s="5">
        <f t="shared" si="0"/>
        <v>1416.6599999999999</v>
      </c>
      <c r="L31" s="5">
        <v>1364.15</v>
      </c>
      <c r="M31" s="5">
        <f t="shared" si="2"/>
        <v>96.293394321855644</v>
      </c>
    </row>
    <row r="32" spans="1:13">
      <c r="A32" s="8">
        <v>21</v>
      </c>
      <c r="B32" s="3" t="s">
        <v>88</v>
      </c>
      <c r="C32" s="3" t="s">
        <v>89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f t="shared" si="1"/>
        <v>0</v>
      </c>
      <c r="K32" s="5">
        <f t="shared" si="0"/>
        <v>0</v>
      </c>
      <c r="L32" s="5">
        <v>0</v>
      </c>
      <c r="M32" s="5">
        <v>0</v>
      </c>
    </row>
    <row r="33" spans="1:13">
      <c r="A33" s="8">
        <v>22</v>
      </c>
      <c r="B33" s="3" t="s">
        <v>31</v>
      </c>
      <c r="C33" s="3" t="s">
        <v>32</v>
      </c>
      <c r="D33" s="5">
        <v>196</v>
      </c>
      <c r="E33" s="5">
        <v>124958</v>
      </c>
      <c r="F33" s="5">
        <v>0</v>
      </c>
      <c r="G33" s="5">
        <v>0</v>
      </c>
      <c r="H33" s="5">
        <v>665.78</v>
      </c>
      <c r="I33" s="5">
        <v>621.33999999999992</v>
      </c>
      <c r="J33" s="5">
        <f t="shared" si="1"/>
        <v>44.440000000000055</v>
      </c>
      <c r="K33" s="5">
        <f t="shared" si="0"/>
        <v>621.33999999999992</v>
      </c>
      <c r="L33" s="5">
        <v>391.34000000000003</v>
      </c>
      <c r="M33" s="5">
        <f t="shared" si="2"/>
        <v>62.983229793671754</v>
      </c>
    </row>
    <row r="34" spans="1:13">
      <c r="A34" s="8">
        <v>23</v>
      </c>
      <c r="B34" s="3" t="s">
        <v>33</v>
      </c>
      <c r="C34" s="3" t="s">
        <v>34</v>
      </c>
      <c r="D34" s="5">
        <v>2382</v>
      </c>
      <c r="E34" s="5">
        <v>23246.04</v>
      </c>
      <c r="F34" s="5">
        <v>4318.8</v>
      </c>
      <c r="G34" s="5">
        <v>4621.1099999999997</v>
      </c>
      <c r="H34" s="5">
        <v>2465.1999999999998</v>
      </c>
      <c r="I34" s="5">
        <v>2111.33</v>
      </c>
      <c r="J34" s="5">
        <f t="shared" si="1"/>
        <v>353.86999999999989</v>
      </c>
      <c r="K34" s="5">
        <f t="shared" si="0"/>
        <v>2111.33</v>
      </c>
      <c r="L34" s="5">
        <v>1956.4516999999998</v>
      </c>
      <c r="M34" s="5">
        <f t="shared" si="2"/>
        <v>92.664420057499299</v>
      </c>
    </row>
    <row r="35" spans="1:13">
      <c r="A35" s="8">
        <v>24</v>
      </c>
      <c r="B35" s="3" t="s">
        <v>66</v>
      </c>
      <c r="C35" s="3" t="s">
        <v>67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f t="shared" si="1"/>
        <v>0</v>
      </c>
      <c r="K35" s="5">
        <f t="shared" si="0"/>
        <v>0</v>
      </c>
      <c r="L35" s="5">
        <v>0</v>
      </c>
      <c r="M35" s="5">
        <v>0</v>
      </c>
    </row>
    <row r="36" spans="1:13">
      <c r="A36" s="8">
        <v>25</v>
      </c>
      <c r="B36" s="3" t="s">
        <v>35</v>
      </c>
      <c r="C36" s="3" t="s">
        <v>72</v>
      </c>
      <c r="D36" s="5">
        <v>3058</v>
      </c>
      <c r="E36" s="5">
        <v>8235.6200000000008</v>
      </c>
      <c r="F36" s="5">
        <v>6645.15</v>
      </c>
      <c r="G36" s="5">
        <v>1911.28</v>
      </c>
      <c r="H36" s="5">
        <v>1676.28</v>
      </c>
      <c r="I36" s="5">
        <v>1445.11</v>
      </c>
      <c r="J36" s="5">
        <f t="shared" si="1"/>
        <v>231.17000000000007</v>
      </c>
      <c r="K36" s="5">
        <f t="shared" si="0"/>
        <v>1445.11</v>
      </c>
      <c r="L36" s="5">
        <v>1396.27</v>
      </c>
      <c r="M36" s="5">
        <f t="shared" si="2"/>
        <v>96.620326480337141</v>
      </c>
    </row>
    <row r="37" spans="1:13">
      <c r="A37" s="8">
        <v>26</v>
      </c>
      <c r="B37" s="3" t="s">
        <v>77</v>
      </c>
      <c r="C37" s="3" t="s">
        <v>78</v>
      </c>
      <c r="D37" s="5">
        <v>99</v>
      </c>
      <c r="E37" s="5">
        <v>0</v>
      </c>
      <c r="F37" s="5">
        <v>924</v>
      </c>
      <c r="G37" s="5">
        <v>0</v>
      </c>
      <c r="H37" s="5">
        <v>109.83</v>
      </c>
      <c r="I37" s="5">
        <v>99.33</v>
      </c>
      <c r="J37" s="5">
        <f t="shared" si="1"/>
        <v>10.5</v>
      </c>
      <c r="K37" s="5">
        <f t="shared" si="0"/>
        <v>99.33</v>
      </c>
      <c r="L37" s="5">
        <v>70.59</v>
      </c>
      <c r="M37" s="5">
        <f t="shared" si="2"/>
        <v>71.066143159166415</v>
      </c>
    </row>
    <row r="38" spans="1:13">
      <c r="A38" s="8">
        <v>27</v>
      </c>
      <c r="B38" s="3" t="s">
        <v>36</v>
      </c>
      <c r="C38" s="3" t="s">
        <v>37</v>
      </c>
      <c r="D38" s="5">
        <v>941</v>
      </c>
      <c r="E38" s="5">
        <v>373311</v>
      </c>
      <c r="F38" s="5">
        <v>0</v>
      </c>
      <c r="G38" s="5">
        <v>1092.74</v>
      </c>
      <c r="H38" s="5">
        <v>2487.23</v>
      </c>
      <c r="I38" s="5">
        <v>2140.0699999999997</v>
      </c>
      <c r="J38" s="5">
        <f t="shared" si="1"/>
        <v>347.16000000000031</v>
      </c>
      <c r="K38" s="5">
        <f t="shared" si="0"/>
        <v>2140.0699999999997</v>
      </c>
      <c r="L38" s="5">
        <v>2038.22</v>
      </c>
      <c r="M38" s="5">
        <f t="shared" si="2"/>
        <v>95.240809880050662</v>
      </c>
    </row>
    <row r="39" spans="1:13">
      <c r="A39" s="8">
        <v>28</v>
      </c>
      <c r="B39" s="3" t="s">
        <v>73</v>
      </c>
      <c r="C39" s="3" t="s">
        <v>74</v>
      </c>
      <c r="D39" s="5">
        <v>124</v>
      </c>
      <c r="E39" s="5">
        <v>8907</v>
      </c>
      <c r="F39" s="5">
        <v>1244.1199999999999</v>
      </c>
      <c r="G39" s="5">
        <v>584.64</v>
      </c>
      <c r="H39" s="5">
        <v>395.18</v>
      </c>
      <c r="I39" s="5">
        <v>367.16</v>
      </c>
      <c r="J39" s="5">
        <f t="shared" si="1"/>
        <v>28.019999999999982</v>
      </c>
      <c r="K39" s="5">
        <f t="shared" si="0"/>
        <v>367.16</v>
      </c>
      <c r="L39" s="5">
        <v>271.69009999999997</v>
      </c>
      <c r="M39" s="5">
        <f t="shared" si="2"/>
        <v>73.997739405163955</v>
      </c>
    </row>
    <row r="40" spans="1:13">
      <c r="A40" s="8">
        <v>29</v>
      </c>
      <c r="B40" s="3" t="s">
        <v>38</v>
      </c>
      <c r="C40" s="3" t="s">
        <v>39</v>
      </c>
      <c r="D40" s="5">
        <v>390</v>
      </c>
      <c r="E40" s="5">
        <v>28689.07</v>
      </c>
      <c r="F40" s="5">
        <v>130</v>
      </c>
      <c r="G40" s="5">
        <v>931.45</v>
      </c>
      <c r="H40" s="5">
        <v>1570.53</v>
      </c>
      <c r="I40" s="5">
        <v>1397.2800000000002</v>
      </c>
      <c r="J40" s="5">
        <f>+H40-I40</f>
        <v>173.24999999999977</v>
      </c>
      <c r="K40" s="5">
        <f t="shared" si="0"/>
        <v>1397.2800000000002</v>
      </c>
      <c r="L40" s="5">
        <v>1272.5700000000002</v>
      </c>
      <c r="M40" s="5">
        <f>+IF(L40&gt;0,L40/K40%,"NA")</f>
        <v>91.074802473376849</v>
      </c>
    </row>
    <row r="41" spans="1:13">
      <c r="A41" s="8"/>
      <c r="B41" s="4" t="s">
        <v>40</v>
      </c>
      <c r="C41" s="4" t="s">
        <v>6</v>
      </c>
      <c r="D41" s="6">
        <f>SUM(D12:D40)</f>
        <v>45950</v>
      </c>
      <c r="E41" s="6">
        <f t="shared" ref="E41:L41" si="3">SUM(E12:E40)</f>
        <v>1536504.0800000003</v>
      </c>
      <c r="F41" s="6">
        <f>SUM(F12:F40)</f>
        <v>78629.689999999988</v>
      </c>
      <c r="G41" s="6">
        <f t="shared" si="3"/>
        <v>20039.61</v>
      </c>
      <c r="H41" s="6">
        <f t="shared" si="3"/>
        <v>24004.079999999998</v>
      </c>
      <c r="I41" s="6">
        <f t="shared" si="3"/>
        <v>20120.529999999995</v>
      </c>
      <c r="J41" s="6">
        <f t="shared" si="3"/>
        <v>3883.55</v>
      </c>
      <c r="K41" s="6">
        <f t="shared" si="3"/>
        <v>20120.529999999995</v>
      </c>
      <c r="L41" s="6">
        <f t="shared" si="3"/>
        <v>17996.739599999997</v>
      </c>
      <c r="M41" s="6">
        <f>SUM(L41/K41*100)</f>
        <v>89.444659757968608</v>
      </c>
    </row>
    <row r="42" spans="1:13">
      <c r="A42" s="16" t="s">
        <v>68</v>
      </c>
      <c r="B42" s="17" t="s">
        <v>40</v>
      </c>
      <c r="C42" s="17" t="s">
        <v>6</v>
      </c>
      <c r="D42" s="17">
        <v>43168</v>
      </c>
      <c r="E42" s="17">
        <v>790482</v>
      </c>
      <c r="F42" s="17">
        <v>36904</v>
      </c>
      <c r="G42" s="17">
        <v>23805</v>
      </c>
      <c r="H42" s="17">
        <v>6125.94</v>
      </c>
      <c r="I42" s="17">
        <v>4488.51</v>
      </c>
      <c r="J42" s="17">
        <v>907.88</v>
      </c>
      <c r="K42" s="17">
        <v>4488.51</v>
      </c>
      <c r="L42" s="17">
        <v>4070.85</v>
      </c>
      <c r="M42" s="18">
        <v>90.7</v>
      </c>
    </row>
    <row r="43" spans="1:13">
      <c r="A43" s="19" t="s">
        <v>86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>
      <c r="A44" s="15" t="s">
        <v>87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>
      <c r="A45" s="15" t="s">
        <v>41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</sheetData>
  <mergeCells count="29">
    <mergeCell ref="A45:M45"/>
    <mergeCell ref="A42:M42"/>
    <mergeCell ref="A43:M43"/>
    <mergeCell ref="A44:M44"/>
    <mergeCell ref="M10:M11"/>
    <mergeCell ref="B8:C11"/>
    <mergeCell ref="A8:A11"/>
    <mergeCell ref="K10:K11"/>
    <mergeCell ref="L10:L11"/>
    <mergeCell ref="D8:D9"/>
    <mergeCell ref="E10:G10"/>
    <mergeCell ref="D10:D11"/>
    <mergeCell ref="H10:H11"/>
    <mergeCell ref="I10:I11"/>
    <mergeCell ref="K8:K9"/>
    <mergeCell ref="J10:J11"/>
    <mergeCell ref="L8:L9"/>
    <mergeCell ref="A1:M1"/>
    <mergeCell ref="A2:M2"/>
    <mergeCell ref="A4:M4"/>
    <mergeCell ref="A5:M5"/>
    <mergeCell ref="E8:G8"/>
    <mergeCell ref="H8:H9"/>
    <mergeCell ref="I8:I9"/>
    <mergeCell ref="J8:J9"/>
    <mergeCell ref="A3:M3"/>
    <mergeCell ref="M8:M9"/>
    <mergeCell ref="A6:M6"/>
    <mergeCell ref="A7:M7"/>
  </mergeCells>
  <pageMargins left="0.7" right="0.7" top="0.75" bottom="0.75" header="0.3" footer="0.3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Deepika Chavan</cp:lastModifiedBy>
  <dcterms:created xsi:type="dcterms:W3CDTF">2021-09-10T11:53:56Z</dcterms:created>
  <dcterms:modified xsi:type="dcterms:W3CDTF">2022-09-13T10:35:26Z</dcterms:modified>
</cp:coreProperties>
</file>